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showObjects="none"/>
  <mc:AlternateContent xmlns:mc="http://schemas.openxmlformats.org/markup-compatibility/2006">
    <mc:Choice Requires="x15">
      <x15ac:absPath xmlns:x15ac="http://schemas.microsoft.com/office/spreadsheetml/2010/11/ac" url="/Users/bacs/Downloads/"/>
    </mc:Choice>
  </mc:AlternateContent>
  <xr:revisionPtr revIDLastSave="0" documentId="13_ncr:1_{8814253F-D3C1-1547-B2ED-26E39E664953}" xr6:coauthVersionLast="47" xr6:coauthVersionMax="47" xr10:uidLastSave="{00000000-0000-0000-0000-000000000000}"/>
  <bookViews>
    <workbookView xWindow="0" yWindow="500" windowWidth="25600" windowHeight="14220" xr2:uid="{00000000-000D-0000-FFFF-FFFF00000000}"/>
  </bookViews>
  <sheets>
    <sheet name="Overall" sheetId="14" r:id="rId1"/>
    <sheet name="BP" sheetId="13" r:id="rId2"/>
    <sheet name="Cost" sheetId="12" r:id="rId3"/>
    <sheet name="Design" sheetId="11" r:id="rId4"/>
    <sheet name="Acceleration" sheetId="3" r:id="rId5"/>
    <sheet name="AutoX" sheetId="4" r:id="rId6"/>
    <sheet name="SkidPad" sheetId="2" r:id="rId7"/>
    <sheet name="Endurance" sheetId="9" r:id="rId8"/>
    <sheet name="Sheet1" sheetId="6" state="hidden" r:id="rId9"/>
  </sheets>
  <definedNames>
    <definedName name="_xlnm._FilterDatabase" localSheetId="6" hidden="1">SkidPad!$B$10:$P$10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4" l="1"/>
  <c r="J2" i="3"/>
  <c r="M18" i="14"/>
  <c r="M17" i="14"/>
  <c r="M13" i="14"/>
  <c r="L18" i="14"/>
  <c r="L17" i="14"/>
  <c r="L13" i="14"/>
  <c r="K18" i="14"/>
  <c r="K17" i="14"/>
  <c r="K13" i="14"/>
  <c r="J17" i="14"/>
  <c r="J13" i="14"/>
  <c r="I12" i="14"/>
  <c r="I18" i="14"/>
  <c r="I17" i="14"/>
  <c r="I16" i="14"/>
  <c r="I15" i="14"/>
  <c r="I14" i="14"/>
  <c r="I13" i="14"/>
  <c r="I11" i="14"/>
  <c r="I10" i="14"/>
  <c r="I9" i="14"/>
  <c r="I8" i="14"/>
  <c r="I7" i="14"/>
  <c r="H12" i="14"/>
  <c r="H18" i="14"/>
  <c r="H17" i="14"/>
  <c r="H16" i="14"/>
  <c r="H15" i="14"/>
  <c r="H14" i="14"/>
  <c r="H13" i="14"/>
  <c r="H11" i="14"/>
  <c r="H10" i="14"/>
  <c r="H9" i="14"/>
  <c r="H8" i="14"/>
  <c r="H7" i="14"/>
  <c r="G12" i="14"/>
  <c r="G16" i="14"/>
  <c r="G15" i="14"/>
  <c r="E15" i="14" s="1"/>
  <c r="G14" i="14"/>
  <c r="G13" i="14"/>
  <c r="G19" i="14"/>
  <c r="G11" i="14"/>
  <c r="E11" i="14" s="1"/>
  <c r="G10" i="14"/>
  <c r="G9" i="14"/>
  <c r="G8" i="14"/>
  <c r="E10" i="14"/>
  <c r="G7" i="14"/>
  <c r="E14" i="14"/>
  <c r="G19" i="13"/>
  <c r="G18" i="13"/>
  <c r="G18" i="14" s="1"/>
  <c r="G17" i="13"/>
  <c r="G17" i="14" s="1"/>
  <c r="G16" i="13"/>
  <c r="G15" i="13"/>
  <c r="G14" i="13"/>
  <c r="G13" i="13"/>
  <c r="G12" i="13"/>
  <c r="G11" i="13"/>
  <c r="G10" i="13"/>
  <c r="G9" i="13"/>
  <c r="G8" i="13"/>
  <c r="G7" i="13"/>
  <c r="G19" i="12"/>
  <c r="G9" i="12"/>
  <c r="G10" i="12"/>
  <c r="G11" i="12"/>
  <c r="G12" i="12"/>
  <c r="G13" i="12"/>
  <c r="G14" i="12"/>
  <c r="G15" i="12"/>
  <c r="G16" i="12"/>
  <c r="G17" i="12"/>
  <c r="G18" i="12"/>
  <c r="G8" i="12"/>
  <c r="G7" i="12"/>
  <c r="P8" i="11"/>
  <c r="P9" i="11"/>
  <c r="P10" i="11"/>
  <c r="P11" i="11"/>
  <c r="P12" i="11"/>
  <c r="P13" i="11"/>
  <c r="P14" i="11"/>
  <c r="P15" i="11"/>
  <c r="P16" i="11"/>
  <c r="P17" i="11"/>
  <c r="P18" i="11"/>
  <c r="P19" i="11"/>
  <c r="P7" i="11"/>
  <c r="L3" i="9"/>
  <c r="E12" i="14" l="1"/>
  <c r="E9" i="14"/>
  <c r="E7" i="14"/>
  <c r="E18" i="14"/>
  <c r="E8" i="14"/>
  <c r="E19" i="14"/>
  <c r="E13" i="14"/>
  <c r="E17" i="14"/>
  <c r="E16" i="14"/>
  <c r="K3" i="2"/>
</calcChain>
</file>

<file path=xl/sharedStrings.xml><?xml version="1.0" encoding="utf-8"?>
<sst xmlns="http://schemas.openxmlformats.org/spreadsheetml/2006/main" count="424" uniqueCount="138">
  <si>
    <t>FS France 2023</t>
  </si>
  <si>
    <t xml:space="preserve">Event : </t>
  </si>
  <si>
    <t>Skidpad</t>
  </si>
  <si>
    <t>Team n°</t>
  </si>
  <si>
    <t>Driver n°</t>
  </si>
  <si>
    <t>Departure</t>
  </si>
  <si>
    <t>Penalties</t>
  </si>
  <si>
    <t>* : Penalties could be i) DOO (Down or Out), with the number of cones; ii) OC (off-course) ; iii) USS (Unsafe Stop)</t>
  </si>
  <si>
    <t>3:05 PM</t>
  </si>
  <si>
    <t xml:space="preserve">Date : </t>
  </si>
  <si>
    <t>Left Circle time</t>
  </si>
  <si>
    <t>Right Circle Time</t>
  </si>
  <si>
    <t>T_team</t>
  </si>
  <si>
    <t>Current best time</t>
  </si>
  <si>
    <t>Provisional score</t>
  </si>
  <si>
    <t>Run - lap times (ss.000)</t>
  </si>
  <si>
    <t>Score computation</t>
  </si>
  <si>
    <t>Penalties - DOO (0-10)</t>
  </si>
  <si>
    <t>Penalties - OC/USS (Y/N)</t>
  </si>
  <si>
    <t>N</t>
  </si>
  <si>
    <t>** : The score computation will be officially determined at the end of the event</t>
  </si>
  <si>
    <t>Acceleration</t>
  </si>
  <si>
    <t>Lap time</t>
  </si>
  <si>
    <t>Run - lap time (ss.000)</t>
  </si>
  <si>
    <t>Autocross</t>
  </si>
  <si>
    <t>Run (1-4)</t>
  </si>
  <si>
    <t>Penalties - USS (Y/N)</t>
  </si>
  <si>
    <t>Penalties - 
OC (0-10)</t>
  </si>
  <si>
    <t>Penalties - 
DOO (0-10)</t>
  </si>
  <si>
    <t>Penalties - 
DOO (s)</t>
  </si>
  <si>
    <t>Penalties - 
OC (s)</t>
  </si>
  <si>
    <t>Second driver n°</t>
  </si>
  <si>
    <t>First driver n°</t>
  </si>
  <si>
    <t>Endurance</t>
  </si>
  <si>
    <t>Penalties - OC (0-10)</t>
  </si>
  <si>
    <t>First driver - 11 laps</t>
  </si>
  <si>
    <t>Second driver - 11 laps</t>
  </si>
  <si>
    <t>Driver/tire Change Procedure</t>
  </si>
  <si>
    <t>Rules reminder</t>
  </si>
  <si>
    <t>2 runs per each of 2 drivers for a total of 4 runs per team</t>
  </si>
  <si>
    <t>2 runs of 11km by 2 different drivers</t>
  </si>
  <si>
    <t>If needed, 10mn to change tire, extra time added</t>
  </si>
  <si>
    <t>Driver change should be &lt;3mn, extra time added</t>
  </si>
  <si>
    <t>17h39</t>
  </si>
  <si>
    <t>Y</t>
  </si>
  <si>
    <t>Rescrut ground clearance</t>
  </si>
  <si>
    <t>11h42</t>
  </si>
  <si>
    <t>12h00</t>
  </si>
  <si>
    <t>12h08</t>
  </si>
  <si>
    <t>12h12</t>
  </si>
  <si>
    <t>12h18</t>
  </si>
  <si>
    <t>12h24</t>
  </si>
  <si>
    <t>1st tick (1st right lap)</t>
  </si>
  <si>
    <t>2nd tick (2nd right lap)</t>
  </si>
  <si>
    <t>3rd tick (1st left lap)</t>
  </si>
  <si>
    <t>4th tick (2nd left lap)</t>
  </si>
  <si>
    <t>14h14</t>
  </si>
  <si>
    <t>14h01</t>
  </si>
  <si>
    <t>14h03</t>
  </si>
  <si>
    <t>14h20</t>
  </si>
  <si>
    <t>14h21</t>
  </si>
  <si>
    <t>14h43</t>
  </si>
  <si>
    <t>14h46</t>
  </si>
  <si>
    <t>DNF</t>
  </si>
  <si>
    <t>Score</t>
  </si>
  <si>
    <t>Finish Bonus</t>
  </si>
  <si>
    <t>ISAT - 58</t>
  </si>
  <si>
    <t>ENIM - E57</t>
  </si>
  <si>
    <t>ESTACA - 78</t>
  </si>
  <si>
    <t>x</t>
  </si>
  <si>
    <t>Total time (without penalties)</t>
  </si>
  <si>
    <t>Total time (with penalties)</t>
  </si>
  <si>
    <t>Extra time driver change procedure</t>
  </si>
  <si>
    <t>Best time</t>
  </si>
  <si>
    <t>Design</t>
  </si>
  <si>
    <t>13-14/10/2023</t>
  </si>
  <si>
    <t>Team</t>
  </si>
  <si>
    <t>Uni</t>
  </si>
  <si>
    <t>ENSTA Bretagne</t>
  </si>
  <si>
    <t>MARSEILLE Racing</t>
  </si>
  <si>
    <t>Université Aix-Marseille</t>
  </si>
  <si>
    <t>SIGMA Racing</t>
  </si>
  <si>
    <t>SIGMA Clermont</t>
  </si>
  <si>
    <t>FSAM Lille</t>
  </si>
  <si>
    <t>Arts et métiers de Lille</t>
  </si>
  <si>
    <t>ESTACARS</t>
  </si>
  <si>
    <t>ESTACA Laval</t>
  </si>
  <si>
    <t>ARECE</t>
  </si>
  <si>
    <t>Ecole Centrale Electronique</t>
  </si>
  <si>
    <t>FORMUL'UT</t>
  </si>
  <si>
    <t>UTC</t>
  </si>
  <si>
    <t>INSA Racing Team</t>
  </si>
  <si>
    <t>INSA Lyon</t>
  </si>
  <si>
    <t>EFST</t>
  </si>
  <si>
    <t>ECAM</t>
  </si>
  <si>
    <t>Metz Racing Team</t>
  </si>
  <si>
    <t>ENIM</t>
  </si>
  <si>
    <t>ISAT Formula Team</t>
  </si>
  <si>
    <t>ISAT</t>
  </si>
  <si>
    <t>EPSA</t>
  </si>
  <si>
    <t>Ecole Centrale de Lyon</t>
  </si>
  <si>
    <t>Racing Team ENSTA Bretagne</t>
  </si>
  <si>
    <t>ESTACA Formula Team</t>
  </si>
  <si>
    <t>ESTACA (St-Quentin-en-Yvelines)</t>
  </si>
  <si>
    <t>Overall vehicle Concept /20</t>
  </si>
  <si>
    <t>Vehicle Performance /20</t>
  </si>
  <si>
    <t>Mechanical Engineering /20</t>
  </si>
  <si>
    <t>Tractiv System Powertrian /20</t>
  </si>
  <si>
    <t>Low Voltage Hardware Software /20</t>
  </si>
  <si>
    <t>Driver interface /20</t>
  </si>
  <si>
    <t>Design to value /20</t>
  </si>
  <si>
    <t>Test and learn /5</t>
  </si>
  <si>
    <t>Engineering Project Management /20</t>
  </si>
  <si>
    <t>Quotation</t>
  </si>
  <si>
    <t>EDR quotation /10</t>
  </si>
  <si>
    <t>n.a.</t>
  </si>
  <si>
    <t>TOTAL</t>
  </si>
  <si>
    <t>Class</t>
  </si>
  <si>
    <t>3C</t>
  </si>
  <si>
    <t>Cost</t>
  </si>
  <si>
    <t>Cost &amp; Manufacturing</t>
  </si>
  <si>
    <t>1C</t>
  </si>
  <si>
    <t>3C (DV)</t>
  </si>
  <si>
    <t>Business Plan</t>
  </si>
  <si>
    <t>Overall</t>
  </si>
  <si>
    <t>BP</t>
  </si>
  <si>
    <t>Accel</t>
  </si>
  <si>
    <t>AutoX</t>
  </si>
  <si>
    <t>SkidPad</t>
  </si>
  <si>
    <t>Document penalties</t>
  </si>
  <si>
    <t>Scrutineering Penalties</t>
  </si>
  <si>
    <t>Ranking</t>
  </si>
  <si>
    <t>1st</t>
  </si>
  <si>
    <t>2nd</t>
  </si>
  <si>
    <t>3rd</t>
  </si>
  <si>
    <t>4th</t>
  </si>
  <si>
    <t>5th</t>
  </si>
  <si>
    <t>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</si>
</sst>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hh:mm:ss.000"/>
    <numFmt numFmtId="166" formatCode="0.000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80">
    <xf numFmtId="0" fontId="0" fillId="0" borderId="0" xfId="0"/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0" xfId="0" applyBorder="1"/>
    <xf numFmtId="0" fontId="0" fillId="3" borderId="1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6" fontId="0" fillId="3" borderId="17" xfId="0" applyNumberFormat="1" applyFill="1" applyBorder="1" applyAlignment="1">
      <alignment horizontal="center" vertical="center"/>
    </xf>
    <xf numFmtId="166" fontId="0" fillId="4" borderId="22" xfId="0" applyNumberFormat="1" applyFill="1" applyBorder="1" applyAlignment="1">
      <alignment horizontal="center" vertical="center"/>
    </xf>
    <xf numFmtId="166" fontId="0" fillId="4" borderId="17" xfId="0" applyNumberForma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0" fillId="4" borderId="27" xfId="0" applyNumberFormat="1" applyFill="1" applyBorder="1" applyAlignment="1">
      <alignment horizontal="center" vertical="center"/>
    </xf>
    <xf numFmtId="2" fontId="0" fillId="4" borderId="27" xfId="0" applyNumberFormat="1" applyFill="1" applyBorder="1" applyAlignment="1">
      <alignment horizontal="center" vertical="center"/>
    </xf>
    <xf numFmtId="1" fontId="0" fillId="4" borderId="26" xfId="0" applyNumberFormat="1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1" fontId="0" fillId="4" borderId="9" xfId="1" applyNumberFormat="1" applyFont="1" applyFill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" fontId="0" fillId="3" borderId="9" xfId="0" applyNumberForma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0" fontId="10" fillId="3" borderId="1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6" fontId="10" fillId="3" borderId="17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165" fontId="10" fillId="3" borderId="19" xfId="0" applyNumberFormat="1" applyFont="1" applyFill="1" applyBorder="1" applyAlignment="1">
      <alignment horizontal="center" vertical="center"/>
    </xf>
    <xf numFmtId="166" fontId="10" fillId="3" borderId="22" xfId="0" applyNumberFormat="1" applyFont="1" applyFill="1" applyBorder="1" applyAlignment="1">
      <alignment horizontal="center" vertical="center"/>
    </xf>
    <xf numFmtId="1" fontId="10" fillId="4" borderId="9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166" fontId="10" fillId="4" borderId="17" xfId="0" applyNumberFormat="1" applyFont="1" applyFill="1" applyBorder="1" applyAlignment="1">
      <alignment horizontal="center" vertical="center"/>
    </xf>
    <xf numFmtId="2" fontId="10" fillId="4" borderId="19" xfId="0" applyNumberFormat="1" applyFont="1" applyFill="1" applyBorder="1" applyAlignment="1">
      <alignment horizontal="center" vertical="center"/>
    </xf>
    <xf numFmtId="166" fontId="10" fillId="4" borderId="22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9" xfId="0" applyFont="1" applyBorder="1"/>
    <xf numFmtId="0" fontId="10" fillId="9" borderId="11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horizontal="center" vertical="center"/>
    </xf>
    <xf numFmtId="1" fontId="10" fillId="9" borderId="23" xfId="0" applyNumberFormat="1" applyFont="1" applyFill="1" applyBorder="1" applyAlignment="1">
      <alignment horizontal="center" vertical="center"/>
    </xf>
    <xf numFmtId="1" fontId="10" fillId="9" borderId="38" xfId="0" applyNumberFormat="1" applyFont="1" applyFill="1" applyBorder="1" applyAlignment="1">
      <alignment horizontal="center" vertical="center"/>
    </xf>
    <xf numFmtId="2" fontId="10" fillId="9" borderId="11" xfId="0" applyNumberFormat="1" applyFont="1" applyFill="1" applyBorder="1" applyAlignment="1">
      <alignment horizontal="center" vertical="center"/>
    </xf>
    <xf numFmtId="1" fontId="10" fillId="9" borderId="11" xfId="0" applyNumberFormat="1" applyFont="1" applyFill="1" applyBorder="1" applyAlignment="1">
      <alignment horizontal="center" vertical="center"/>
    </xf>
    <xf numFmtId="167" fontId="10" fillId="9" borderId="11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10" borderId="9" xfId="0" applyFont="1" applyFill="1" applyBorder="1"/>
    <xf numFmtId="0" fontId="2" fillId="10" borderId="9" xfId="0" applyFont="1" applyFill="1" applyBorder="1"/>
    <xf numFmtId="0" fontId="1" fillId="10" borderId="0" xfId="0" applyFont="1" applyFill="1"/>
    <xf numFmtId="2" fontId="0" fillId="0" borderId="0" xfId="0" applyNumberFormat="1"/>
    <xf numFmtId="2" fontId="10" fillId="0" borderId="0" xfId="0" applyNumberFormat="1" applyFont="1"/>
    <xf numFmtId="0" fontId="1" fillId="0" borderId="14" xfId="0" applyFont="1" applyBorder="1" applyAlignment="1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3" borderId="18" xfId="0" applyFill="1" applyBorder="1" applyAlignment="1">
      <alignment horizontal="left" vertical="center"/>
    </xf>
    <xf numFmtId="20" fontId="0" fillId="0" borderId="9" xfId="0" applyNumberFormat="1" applyBorder="1" applyAlignment="1">
      <alignment horizontal="left" vertical="center"/>
    </xf>
    <xf numFmtId="0" fontId="1" fillId="6" borderId="40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left" vertical="center"/>
    </xf>
    <xf numFmtId="20" fontId="0" fillId="0" borderId="41" xfId="0" applyNumberFormat="1" applyBorder="1" applyAlignment="1">
      <alignment horizontal="left" vertical="center"/>
    </xf>
    <xf numFmtId="0" fontId="0" fillId="3" borderId="42" xfId="0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1" fillId="6" borderId="45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46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0" fillId="3" borderId="52" xfId="0" applyFill="1" applyBorder="1" applyAlignment="1">
      <alignment horizontal="left" vertical="center"/>
    </xf>
    <xf numFmtId="1" fontId="0" fillId="3" borderId="22" xfId="0" applyNumberFormat="1" applyFill="1" applyBorder="1" applyAlignment="1">
      <alignment horizontal="right" vertical="center"/>
    </xf>
    <xf numFmtId="1" fontId="0" fillId="3" borderId="18" xfId="0" applyNumberFormat="1" applyFill="1" applyBorder="1" applyAlignment="1">
      <alignment horizontal="right" vertical="center"/>
    </xf>
    <xf numFmtId="1" fontId="0" fillId="0" borderId="41" xfId="0" applyNumberFormat="1" applyBorder="1" applyAlignment="1">
      <alignment horizontal="right" vertical="center"/>
    </xf>
    <xf numFmtId="1" fontId="0" fillId="0" borderId="9" xfId="0" applyNumberFormat="1" applyBorder="1" applyAlignment="1">
      <alignment horizontal="right" vertical="center"/>
    </xf>
    <xf numFmtId="1" fontId="0" fillId="3" borderId="42" xfId="0" applyNumberFormat="1" applyFill="1" applyBorder="1" applyAlignment="1">
      <alignment horizontal="right" vertical="center"/>
    </xf>
    <xf numFmtId="1" fontId="0" fillId="3" borderId="43" xfId="0" applyNumberFormat="1" applyFill="1" applyBorder="1" applyAlignment="1">
      <alignment horizontal="right" vertical="center"/>
    </xf>
    <xf numFmtId="0" fontId="3" fillId="6" borderId="44" xfId="0" applyFont="1" applyFill="1" applyBorder="1" applyAlignment="1">
      <alignment horizontal="center" vertical="center" wrapText="1"/>
    </xf>
    <xf numFmtId="1" fontId="0" fillId="3" borderId="24" xfId="0" applyNumberFormat="1" applyFill="1" applyBorder="1" applyAlignment="1">
      <alignment horizontal="right" vertical="center"/>
    </xf>
    <xf numFmtId="1" fontId="0" fillId="0" borderId="25" xfId="0" applyNumberFormat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1" fontId="1" fillId="3" borderId="49" xfId="0" applyNumberFormat="1" applyFont="1" applyFill="1" applyBorder="1" applyAlignment="1">
      <alignment horizontal="right" vertical="center"/>
    </xf>
    <xf numFmtId="1" fontId="1" fillId="3" borderId="29" xfId="0" applyNumberFormat="1" applyFont="1" applyFill="1" applyBorder="1" applyAlignment="1">
      <alignment horizontal="right" vertical="center"/>
    </xf>
    <xf numFmtId="1" fontId="1" fillId="3" borderId="50" xfId="0" applyNumberFormat="1" applyFont="1" applyFill="1" applyBorder="1" applyAlignment="1">
      <alignment horizontal="right" vertical="center"/>
    </xf>
    <xf numFmtId="0" fontId="0" fillId="3" borderId="53" xfId="0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2" fontId="0" fillId="4" borderId="24" xfId="0" applyNumberForma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2" fontId="10" fillId="4" borderId="24" xfId="0" applyNumberFormat="1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166" fontId="10" fillId="4" borderId="54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166" fontId="10" fillId="4" borderId="42" xfId="0" applyNumberFormat="1" applyFont="1" applyFill="1" applyBorder="1" applyAlignment="1">
      <alignment horizontal="center" vertical="center"/>
    </xf>
    <xf numFmtId="2" fontId="10" fillId="4" borderId="7" xfId="0" applyNumberFormat="1" applyFont="1" applyFill="1" applyBorder="1" applyAlignment="1">
      <alignment horizontal="center" vertical="center"/>
    </xf>
    <xf numFmtId="1" fontId="0" fillId="4" borderId="33" xfId="0" applyNumberFormat="1" applyFill="1" applyBorder="1" applyAlignment="1">
      <alignment horizontal="center" vertical="center"/>
    </xf>
    <xf numFmtId="167" fontId="10" fillId="9" borderId="36" xfId="0" applyNumberFormat="1" applyFont="1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6" fontId="0" fillId="3" borderId="55" xfId="0" applyNumberFormat="1" applyFill="1" applyBorder="1" applyAlignment="1">
      <alignment horizontal="center" vertical="center"/>
    </xf>
    <xf numFmtId="1" fontId="0" fillId="3" borderId="53" xfId="0" applyNumberFormat="1" applyFill="1" applyBorder="1" applyAlignment="1">
      <alignment horizontal="center" vertical="center"/>
    </xf>
    <xf numFmtId="165" fontId="0" fillId="3" borderId="15" xfId="0" applyNumberFormat="1" applyFill="1" applyBorder="1" applyAlignment="1">
      <alignment horizontal="center" vertical="center"/>
    </xf>
    <xf numFmtId="166" fontId="0" fillId="3" borderId="52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2" fontId="10" fillId="3" borderId="24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18" fontId="0" fillId="4" borderId="57" xfId="0" applyNumberFormat="1" applyFill="1" applyBorder="1" applyAlignment="1">
      <alignment horizontal="center" vertical="center"/>
    </xf>
    <xf numFmtId="0" fontId="10" fillId="9" borderId="58" xfId="0" applyFont="1" applyFill="1" applyBorder="1" applyAlignment="1">
      <alignment horizontal="center" vertical="center"/>
    </xf>
    <xf numFmtId="0" fontId="1" fillId="6" borderId="59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20" fontId="0" fillId="0" borderId="41" xfId="0" applyNumberFormat="1" applyBorder="1" applyAlignment="1">
      <alignment horizontal="center" vertical="center"/>
    </xf>
    <xf numFmtId="20" fontId="0" fillId="3" borderId="22" xfId="0" applyNumberFormat="1" applyFill="1" applyBorder="1" applyAlignment="1">
      <alignment horizontal="center" vertical="center"/>
    </xf>
    <xf numFmtId="20" fontId="10" fillId="0" borderId="41" xfId="0" applyNumberFormat="1" applyFont="1" applyBorder="1" applyAlignment="1">
      <alignment horizontal="center" vertical="center"/>
    </xf>
    <xf numFmtId="20" fontId="10" fillId="0" borderId="37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6" fontId="10" fillId="0" borderId="10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 wrapText="1"/>
    </xf>
    <xf numFmtId="1" fontId="0" fillId="14" borderId="18" xfId="0" applyNumberFormat="1" applyFill="1" applyBorder="1" applyAlignment="1">
      <alignment horizontal="right" vertical="center"/>
    </xf>
    <xf numFmtId="1" fontId="0" fillId="14" borderId="9" xfId="0" applyNumberFormat="1" applyFill="1" applyBorder="1" applyAlignment="1">
      <alignment horizontal="right" vertical="center"/>
    </xf>
    <xf numFmtId="1" fontId="0" fillId="14" borderId="43" xfId="0" applyNumberFormat="1" applyFill="1" applyBorder="1" applyAlignment="1">
      <alignment horizontal="right" vertical="center"/>
    </xf>
    <xf numFmtId="1" fontId="10" fillId="9" borderId="36" xfId="0" applyNumberFormat="1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1" fontId="1" fillId="3" borderId="52" xfId="0" applyNumberFormat="1" applyFont="1" applyFill="1" applyBorder="1" applyAlignment="1">
      <alignment horizontal="center" vertical="center"/>
    </xf>
    <xf numFmtId="1" fontId="1" fillId="3" borderId="16" xfId="0" applyNumberFormat="1" applyFont="1" applyFill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1" fontId="1" fillId="3" borderId="22" xfId="0" applyNumberFormat="1" applyFont="1" applyFill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/>
    </xf>
    <xf numFmtId="1" fontId="1" fillId="3" borderId="42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0" fillId="3" borderId="53" xfId="0" applyNumberFormat="1" applyFill="1" applyBorder="1" applyAlignment="1">
      <alignment horizontal="right" vertical="center"/>
    </xf>
    <xf numFmtId="1" fontId="0" fillId="3" borderId="16" xfId="0" applyNumberFormat="1" applyFill="1" applyBorder="1" applyAlignment="1">
      <alignment horizontal="right" vertical="center"/>
    </xf>
    <xf numFmtId="20" fontId="0" fillId="0" borderId="37" xfId="0" applyNumberFormat="1" applyBorder="1" applyAlignment="1">
      <alignment horizontal="left" vertical="center"/>
    </xf>
    <xf numFmtId="20" fontId="0" fillId="0" borderId="10" xfId="0" applyNumberFormat="1" applyBorder="1" applyAlignment="1">
      <alignment horizontal="left" vertical="center"/>
    </xf>
    <xf numFmtId="20" fontId="0" fillId="0" borderId="56" xfId="0" applyNumberForma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right" vertical="center"/>
    </xf>
    <xf numFmtId="1" fontId="0" fillId="0" borderId="56" xfId="0" applyNumberFormat="1" applyBorder="1" applyAlignment="1">
      <alignment horizontal="right" vertical="center"/>
    </xf>
    <xf numFmtId="1" fontId="1" fillId="0" borderId="29" xfId="0" applyNumberFormat="1" applyFont="1" applyFill="1" applyBorder="1" applyAlignment="1">
      <alignment horizontal="right" vertical="center"/>
    </xf>
    <xf numFmtId="166" fontId="0" fillId="0" borderId="17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166" fontId="10" fillId="0" borderId="17" xfId="0" applyNumberFormat="1" applyFont="1" applyFill="1" applyBorder="1" applyAlignment="1">
      <alignment horizontal="center" vertical="center"/>
    </xf>
    <xf numFmtId="2" fontId="10" fillId="0" borderId="24" xfId="0" applyNumberFormat="1" applyFont="1" applyFill="1" applyBorder="1" applyAlignment="1">
      <alignment horizontal="center" vertical="center"/>
    </xf>
    <xf numFmtId="166" fontId="10" fillId="0" borderId="54" xfId="0" applyNumberFormat="1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166" fontId="10" fillId="0" borderId="22" xfId="0" applyNumberFormat="1" applyFont="1" applyFill="1" applyBorder="1" applyAlignment="1">
      <alignment horizontal="center" vertical="center"/>
    </xf>
    <xf numFmtId="166" fontId="0" fillId="0" borderId="22" xfId="0" applyNumberFormat="1" applyFill="1" applyBorder="1" applyAlignment="1">
      <alignment horizontal="center" vertical="center"/>
    </xf>
    <xf numFmtId="166" fontId="0" fillId="0" borderId="42" xfId="0" applyNumberFormat="1" applyFill="1" applyBorder="1" applyAlignment="1">
      <alignment horizontal="center" vertical="center"/>
    </xf>
    <xf numFmtId="166" fontId="0" fillId="0" borderId="54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8" fontId="10" fillId="9" borderId="2" xfId="0" applyNumberFormat="1" applyFont="1" applyFill="1" applyBorder="1" applyAlignment="1">
      <alignment horizontal="center" vertical="center"/>
    </xf>
    <xf numFmtId="0" fontId="10" fillId="9" borderId="59" xfId="0" applyFont="1" applyFill="1" applyBorder="1" applyAlignment="1">
      <alignment horizontal="center" vertical="center"/>
    </xf>
    <xf numFmtId="0" fontId="10" fillId="9" borderId="63" xfId="0" applyFont="1" applyFill="1" applyBorder="1" applyAlignment="1">
      <alignment horizontal="center" vertical="center"/>
    </xf>
    <xf numFmtId="0" fontId="10" fillId="9" borderId="64" xfId="0" applyFont="1" applyFill="1" applyBorder="1" applyAlignment="1">
      <alignment horizontal="center" vertical="center"/>
    </xf>
    <xf numFmtId="2" fontId="10" fillId="9" borderId="20" xfId="0" applyNumberFormat="1" applyFont="1" applyFill="1" applyBorder="1" applyAlignment="1">
      <alignment horizontal="center" vertical="center"/>
    </xf>
    <xf numFmtId="1" fontId="10" fillId="9" borderId="65" xfId="0" applyNumberFormat="1" applyFont="1" applyFill="1" applyBorder="1" applyAlignment="1">
      <alignment horizontal="center" vertical="center"/>
    </xf>
    <xf numFmtId="1" fontId="10" fillId="9" borderId="59" xfId="0" applyNumberFormat="1" applyFont="1" applyFill="1" applyBorder="1" applyAlignment="1">
      <alignment horizontal="center" vertical="center"/>
    </xf>
    <xf numFmtId="167" fontId="10" fillId="9" borderId="59" xfId="0" applyNumberFormat="1" applyFont="1" applyFill="1" applyBorder="1" applyAlignment="1">
      <alignment horizontal="center" vertical="center"/>
    </xf>
    <xf numFmtId="167" fontId="10" fillId="9" borderId="28" xfId="0" applyNumberFormat="1" applyFont="1" applyFill="1" applyBorder="1" applyAlignment="1">
      <alignment horizontal="center" vertical="center"/>
    </xf>
    <xf numFmtId="1" fontId="10" fillId="9" borderId="28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6" fontId="0" fillId="2" borderId="17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166" fontId="0" fillId="2" borderId="22" xfId="0" applyNumberFormat="1" applyFill="1" applyBorder="1" applyAlignment="1">
      <alignment horizontal="center" vertical="center"/>
    </xf>
    <xf numFmtId="2" fontId="0" fillId="2" borderId="24" xfId="0" applyNumberFormat="1" applyFill="1" applyBorder="1" applyAlignment="1">
      <alignment horizontal="center" vertical="center"/>
    </xf>
    <xf numFmtId="1" fontId="10" fillId="0" borderId="39" xfId="0" applyNumberFormat="1" applyFont="1" applyFill="1" applyBorder="1" applyAlignment="1">
      <alignment horizontal="center" vertical="center"/>
    </xf>
    <xf numFmtId="20" fontId="0" fillId="0" borderId="51" xfId="0" applyNumberFormat="1" applyBorder="1" applyAlignment="1">
      <alignment horizontal="left" vertical="center"/>
    </xf>
    <xf numFmtId="20" fontId="0" fillId="0" borderId="46" xfId="0" applyNumberFormat="1" applyBorder="1" applyAlignment="1">
      <alignment horizontal="left" vertical="center"/>
    </xf>
    <xf numFmtId="20" fontId="0" fillId="0" borderId="47" xfId="0" applyNumberForma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1" fontId="1" fillId="0" borderId="47" xfId="0" applyNumberFormat="1" applyFont="1" applyFill="1" applyBorder="1" applyAlignment="1">
      <alignment horizontal="center" vertical="center"/>
    </xf>
    <xf numFmtId="1" fontId="0" fillId="0" borderId="46" xfId="0" applyNumberFormat="1" applyBorder="1" applyAlignment="1">
      <alignment horizontal="right" vertical="center"/>
    </xf>
    <xf numFmtId="1" fontId="0" fillId="14" borderId="46" xfId="0" applyNumberFormat="1" applyFill="1" applyBorder="1" applyAlignment="1">
      <alignment horizontal="right" vertical="center"/>
    </xf>
    <xf numFmtId="1" fontId="0" fillId="0" borderId="47" xfId="0" applyNumberFormat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2" fillId="13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/>
    </xf>
    <xf numFmtId="14" fontId="0" fillId="2" borderId="9" xfId="0" applyNumberForma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6" fontId="1" fillId="2" borderId="21" xfId="0" applyNumberFormat="1" applyFont="1" applyFill="1" applyBorder="1" applyAlignment="1">
      <alignment horizontal="center" vertical="center"/>
    </xf>
    <xf numFmtId="166" fontId="1" fillId="2" borderId="8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2B29-3820-C748-86E8-6C1BAF0CEA81}">
  <dimension ref="B1:X19"/>
  <sheetViews>
    <sheetView showGridLines="0" tabSelected="1" zoomScale="94" zoomScaleNormal="85" zoomScalePageLayoutView="98" workbookViewId="0">
      <selection activeCell="E24" sqref="E24"/>
    </sheetView>
  </sheetViews>
  <sheetFormatPr baseColWidth="10" defaultColWidth="8.83203125" defaultRowHeight="15" x14ac:dyDescent="0.2"/>
  <cols>
    <col min="1" max="1" width="3.6640625" customWidth="1"/>
    <col min="2" max="3" width="26.5" style="77" customWidth="1"/>
    <col min="4" max="4" width="9.6640625" style="111" customWidth="1"/>
    <col min="5" max="6" width="14.6640625" customWidth="1"/>
    <col min="7" max="14" width="13.5" customWidth="1"/>
    <col min="15" max="15" width="14.6640625" customWidth="1"/>
    <col min="16" max="16" width="14.83203125" customWidth="1"/>
    <col min="17" max="17" width="21" customWidth="1"/>
    <col min="18" max="18" width="11.83203125" customWidth="1"/>
    <col min="19" max="19" width="10" customWidth="1"/>
    <col min="20" max="20" width="11.1640625" customWidth="1"/>
    <col min="21" max="21" width="17.83203125" customWidth="1"/>
    <col min="22" max="23" width="12.6640625" customWidth="1"/>
    <col min="24" max="24" width="11.5" customWidth="1"/>
    <col min="25" max="25" width="12.5" customWidth="1"/>
  </cols>
  <sheetData>
    <row r="1" spans="2:24" ht="14.5" customHeight="1" x14ac:dyDescent="0.2">
      <c r="B1" s="231" t="s">
        <v>0</v>
      </c>
      <c r="C1" s="231"/>
      <c r="D1" s="231"/>
      <c r="G1" s="9"/>
      <c r="H1" s="9"/>
      <c r="I1" s="9"/>
      <c r="J1" s="233" t="s">
        <v>124</v>
      </c>
      <c r="K1" s="233"/>
      <c r="M1" s="9"/>
      <c r="N1" s="9"/>
      <c r="O1" s="9"/>
    </row>
    <row r="2" spans="2:24" ht="15" customHeight="1" x14ac:dyDescent="0.2">
      <c r="B2" s="232"/>
      <c r="C2" s="232"/>
      <c r="D2" s="232"/>
      <c r="G2" s="10"/>
      <c r="H2" s="10"/>
      <c r="I2" s="10"/>
      <c r="J2" s="233"/>
      <c r="K2" s="233"/>
      <c r="M2" s="10"/>
      <c r="N2" s="10"/>
      <c r="O2" s="10"/>
    </row>
    <row r="3" spans="2:24" ht="15" customHeight="1" x14ac:dyDescent="0.2">
      <c r="B3" s="232"/>
      <c r="C3" s="232"/>
      <c r="D3" s="232"/>
      <c r="J3" s="233"/>
      <c r="K3" s="233"/>
    </row>
    <row r="5" spans="2:24" ht="16" thickBot="1" x14ac:dyDescent="0.25">
      <c r="B5" s="78"/>
      <c r="C5" s="78"/>
      <c r="D5" s="106"/>
      <c r="V5" s="3"/>
      <c r="W5" s="3"/>
      <c r="X5" s="3"/>
    </row>
    <row r="6" spans="2:24" ht="36.5" customHeight="1" thickBot="1" x14ac:dyDescent="0.25">
      <c r="B6" s="90" t="s">
        <v>76</v>
      </c>
      <c r="C6" s="88" t="s">
        <v>77</v>
      </c>
      <c r="D6" s="89" t="s">
        <v>117</v>
      </c>
      <c r="E6" s="170" t="s">
        <v>116</v>
      </c>
      <c r="F6" s="169" t="s">
        <v>131</v>
      </c>
      <c r="G6" s="90" t="s">
        <v>125</v>
      </c>
      <c r="H6" s="164" t="s">
        <v>119</v>
      </c>
      <c r="I6" s="164" t="s">
        <v>74</v>
      </c>
      <c r="J6" s="164" t="s">
        <v>126</v>
      </c>
      <c r="K6" s="164" t="s">
        <v>128</v>
      </c>
      <c r="L6" s="88" t="s">
        <v>127</v>
      </c>
      <c r="M6" s="88" t="s">
        <v>33</v>
      </c>
      <c r="N6" s="88" t="s">
        <v>130</v>
      </c>
      <c r="O6" s="87" t="s">
        <v>129</v>
      </c>
    </row>
    <row r="7" spans="2:24" x14ac:dyDescent="0.2">
      <c r="B7" s="91" t="s">
        <v>101</v>
      </c>
      <c r="C7" s="105" t="s">
        <v>78</v>
      </c>
      <c r="D7" s="107" t="s">
        <v>118</v>
      </c>
      <c r="E7" s="171">
        <f t="shared" ref="E7:E19" si="0">SUM(G7:O7)</f>
        <v>176</v>
      </c>
      <c r="F7" s="172" t="s">
        <v>134</v>
      </c>
      <c r="G7" s="93">
        <f>BP!G7</f>
        <v>59</v>
      </c>
      <c r="H7" s="93">
        <f>Cost!G7</f>
        <v>42</v>
      </c>
      <c r="I7" s="93">
        <f>Design!P7</f>
        <v>75</v>
      </c>
      <c r="J7" s="165"/>
      <c r="K7" s="165"/>
      <c r="L7" s="165"/>
      <c r="M7" s="165"/>
      <c r="N7" s="165"/>
      <c r="O7" s="99"/>
    </row>
    <row r="8" spans="2:24" x14ac:dyDescent="0.2">
      <c r="B8" s="83" t="s">
        <v>79</v>
      </c>
      <c r="C8" s="80" t="s">
        <v>80</v>
      </c>
      <c r="D8" s="108" t="s">
        <v>118</v>
      </c>
      <c r="E8" s="173">
        <f t="shared" si="0"/>
        <v>66.58</v>
      </c>
      <c r="F8" s="174" t="s">
        <v>137</v>
      </c>
      <c r="G8" s="95">
        <f>BP!G8</f>
        <v>0</v>
      </c>
      <c r="H8" s="95">
        <f>Cost!G8</f>
        <v>15</v>
      </c>
      <c r="I8" s="95">
        <f>Design!P8</f>
        <v>51.58</v>
      </c>
      <c r="J8" s="166"/>
      <c r="K8" s="166"/>
      <c r="L8" s="166"/>
      <c r="M8" s="166"/>
      <c r="N8" s="166"/>
      <c r="O8" s="100"/>
    </row>
    <row r="9" spans="2:24" x14ac:dyDescent="0.2">
      <c r="B9" s="82" t="s">
        <v>81</v>
      </c>
      <c r="C9" s="79" t="s">
        <v>82</v>
      </c>
      <c r="D9" s="109" t="s">
        <v>118</v>
      </c>
      <c r="E9" s="175">
        <f t="shared" si="0"/>
        <v>153.29</v>
      </c>
      <c r="F9" s="176" t="s">
        <v>135</v>
      </c>
      <c r="G9" s="93">
        <f>BP!G9</f>
        <v>100</v>
      </c>
      <c r="H9" s="93">
        <f>Cost!G9</f>
        <v>20</v>
      </c>
      <c r="I9" s="93">
        <f>Design!P9</f>
        <v>33.29</v>
      </c>
      <c r="J9" s="165"/>
      <c r="K9" s="165"/>
      <c r="L9" s="165"/>
      <c r="M9" s="165"/>
      <c r="N9" s="165"/>
      <c r="O9" s="99"/>
    </row>
    <row r="10" spans="2:24" x14ac:dyDescent="0.2">
      <c r="B10" s="83" t="s">
        <v>83</v>
      </c>
      <c r="C10" s="80" t="s">
        <v>84</v>
      </c>
      <c r="D10" s="108" t="s">
        <v>118</v>
      </c>
      <c r="E10" s="173">
        <f t="shared" si="0"/>
        <v>202.3</v>
      </c>
      <c r="F10" s="174" t="s">
        <v>133</v>
      </c>
      <c r="G10" s="95">
        <f>BP!G10</f>
        <v>81</v>
      </c>
      <c r="H10" s="95">
        <f>Cost!G10</f>
        <v>115</v>
      </c>
      <c r="I10" s="95">
        <f>Design!P10</f>
        <v>6.3000000000000007</v>
      </c>
      <c r="J10" s="166"/>
      <c r="K10" s="166"/>
      <c r="L10" s="166"/>
      <c r="M10" s="166"/>
      <c r="N10" s="166"/>
      <c r="O10" s="100"/>
    </row>
    <row r="11" spans="2:24" x14ac:dyDescent="0.2">
      <c r="B11" s="82" t="s">
        <v>85</v>
      </c>
      <c r="C11" s="79" t="s">
        <v>86</v>
      </c>
      <c r="D11" s="109" t="s">
        <v>118</v>
      </c>
      <c r="E11" s="175">
        <f t="shared" si="0"/>
        <v>228.9</v>
      </c>
      <c r="F11" s="176" t="s">
        <v>132</v>
      </c>
      <c r="G11" s="93">
        <f>BP!G11</f>
        <v>39</v>
      </c>
      <c r="H11" s="93">
        <f>Cost!G11</f>
        <v>83</v>
      </c>
      <c r="I11" s="93">
        <f>Design!P11</f>
        <v>106.9</v>
      </c>
      <c r="J11" s="165"/>
      <c r="K11" s="165"/>
      <c r="L11" s="165"/>
      <c r="M11" s="165"/>
      <c r="N11" s="165"/>
      <c r="O11" s="99"/>
    </row>
    <row r="12" spans="2:24" ht="16" thickBot="1" x14ac:dyDescent="0.25">
      <c r="B12" s="84" t="s">
        <v>99</v>
      </c>
      <c r="C12" s="85" t="s">
        <v>100</v>
      </c>
      <c r="D12" s="110" t="s">
        <v>118</v>
      </c>
      <c r="E12" s="177">
        <f t="shared" si="0"/>
        <v>114.17</v>
      </c>
      <c r="F12" s="178" t="s">
        <v>136</v>
      </c>
      <c r="G12" s="97">
        <f>BP!G19</f>
        <v>32</v>
      </c>
      <c r="H12" s="97">
        <f>Cost!G19</f>
        <v>75</v>
      </c>
      <c r="I12" s="97">
        <f>Design!P19</f>
        <v>17.170000000000002</v>
      </c>
      <c r="J12" s="167"/>
      <c r="K12" s="167"/>
      <c r="L12" s="167"/>
      <c r="M12" s="167"/>
      <c r="N12" s="167"/>
      <c r="O12" s="101">
        <v>-10</v>
      </c>
    </row>
    <row r="13" spans="2:24" x14ac:dyDescent="0.2">
      <c r="B13" s="91" t="s">
        <v>102</v>
      </c>
      <c r="C13" s="105" t="s">
        <v>103</v>
      </c>
      <c r="D13" s="107" t="s">
        <v>121</v>
      </c>
      <c r="E13" s="171">
        <f t="shared" si="0"/>
        <v>376.55155229502776</v>
      </c>
      <c r="F13" s="172" t="s">
        <v>134</v>
      </c>
      <c r="G13" s="179">
        <f>BP!G13</f>
        <v>91</v>
      </c>
      <c r="H13" s="179">
        <f>Cost!G13</f>
        <v>96</v>
      </c>
      <c r="I13" s="179">
        <f>Design!P13</f>
        <v>129.1</v>
      </c>
      <c r="J13" s="179">
        <f>Acceleration!K18</f>
        <v>3.5</v>
      </c>
      <c r="K13" s="179">
        <f>SkidPad!P18</f>
        <v>59.451552295027746</v>
      </c>
      <c r="L13" s="179">
        <f>AutoX!M12</f>
        <v>4.5</v>
      </c>
      <c r="M13" s="179">
        <f>Endurance!L14</f>
        <v>3</v>
      </c>
      <c r="N13" s="179">
        <v>0</v>
      </c>
      <c r="O13" s="180">
        <v>-10</v>
      </c>
    </row>
    <row r="14" spans="2:24" x14ac:dyDescent="0.2">
      <c r="B14" s="83" t="s">
        <v>89</v>
      </c>
      <c r="C14" s="80" t="s">
        <v>90</v>
      </c>
      <c r="D14" s="108" t="s">
        <v>121</v>
      </c>
      <c r="E14" s="173">
        <f t="shared" si="0"/>
        <v>141.80000000000001</v>
      </c>
      <c r="F14" s="174" t="s">
        <v>137</v>
      </c>
      <c r="G14" s="95">
        <f>BP!G14</f>
        <v>51</v>
      </c>
      <c r="H14" s="95">
        <f>Cost!G14</f>
        <v>33</v>
      </c>
      <c r="I14" s="95">
        <f>Design!P14</f>
        <v>62.8</v>
      </c>
      <c r="J14" s="95">
        <v>0</v>
      </c>
      <c r="K14" s="95">
        <v>0</v>
      </c>
      <c r="L14" s="95">
        <v>0</v>
      </c>
      <c r="M14" s="95">
        <v>0</v>
      </c>
      <c r="N14" s="95">
        <v>-5</v>
      </c>
      <c r="O14" s="100"/>
    </row>
    <row r="15" spans="2:24" x14ac:dyDescent="0.2">
      <c r="B15" s="82" t="s">
        <v>91</v>
      </c>
      <c r="C15" s="79" t="s">
        <v>92</v>
      </c>
      <c r="D15" s="109" t="s">
        <v>121</v>
      </c>
      <c r="E15" s="175">
        <f t="shared" si="0"/>
        <v>230.3</v>
      </c>
      <c r="F15" s="176" t="s">
        <v>135</v>
      </c>
      <c r="G15" s="93">
        <f>BP!G15</f>
        <v>96</v>
      </c>
      <c r="H15" s="93">
        <f>Cost!G15</f>
        <v>85</v>
      </c>
      <c r="I15" s="93">
        <f>Design!P15</f>
        <v>59.3</v>
      </c>
      <c r="J15" s="93">
        <v>0</v>
      </c>
      <c r="K15" s="93">
        <v>0</v>
      </c>
      <c r="L15" s="93">
        <v>0</v>
      </c>
      <c r="M15" s="93">
        <v>0</v>
      </c>
      <c r="N15" s="93">
        <v>-10</v>
      </c>
      <c r="O15" s="99"/>
    </row>
    <row r="16" spans="2:24" x14ac:dyDescent="0.2">
      <c r="B16" s="83" t="s">
        <v>93</v>
      </c>
      <c r="C16" s="80" t="s">
        <v>94</v>
      </c>
      <c r="D16" s="108" t="s">
        <v>121</v>
      </c>
      <c r="E16" s="173">
        <f t="shared" si="0"/>
        <v>165.36</v>
      </c>
      <c r="F16" s="174" t="s">
        <v>136</v>
      </c>
      <c r="G16" s="95">
        <f>BP!G16</f>
        <v>88</v>
      </c>
      <c r="H16" s="95">
        <f>Cost!G16</f>
        <v>60</v>
      </c>
      <c r="I16" s="95">
        <f>Design!P16</f>
        <v>87.36</v>
      </c>
      <c r="J16" s="95">
        <v>0</v>
      </c>
      <c r="K16" s="95">
        <v>0</v>
      </c>
      <c r="L16" s="95">
        <v>0</v>
      </c>
      <c r="M16" s="95">
        <v>0</v>
      </c>
      <c r="N16" s="95">
        <v>-60</v>
      </c>
      <c r="O16" s="100">
        <v>-10</v>
      </c>
    </row>
    <row r="17" spans="2:15" x14ac:dyDescent="0.2">
      <c r="B17" s="82" t="s">
        <v>95</v>
      </c>
      <c r="C17" s="79" t="s">
        <v>96</v>
      </c>
      <c r="D17" s="109" t="s">
        <v>121</v>
      </c>
      <c r="E17" s="175">
        <f t="shared" si="0"/>
        <v>936</v>
      </c>
      <c r="F17" s="176" t="s">
        <v>132</v>
      </c>
      <c r="G17" s="93">
        <f>BP!G17</f>
        <v>97</v>
      </c>
      <c r="H17" s="93">
        <f>Cost!G17</f>
        <v>125</v>
      </c>
      <c r="I17" s="93">
        <f>Design!P17</f>
        <v>114</v>
      </c>
      <c r="J17" s="93">
        <f>Acceleration!K14</f>
        <v>75</v>
      </c>
      <c r="K17" s="93">
        <f>SkidPad!P14</f>
        <v>75</v>
      </c>
      <c r="L17" s="93">
        <f>AutoX!M15</f>
        <v>125</v>
      </c>
      <c r="M17" s="93">
        <f>Endurance!L15</f>
        <v>324.99999999999994</v>
      </c>
      <c r="N17" s="93">
        <v>0</v>
      </c>
      <c r="O17" s="99"/>
    </row>
    <row r="18" spans="2:15" ht="16" thickBot="1" x14ac:dyDescent="0.25">
      <c r="B18" s="181" t="s">
        <v>97</v>
      </c>
      <c r="C18" s="182" t="s">
        <v>98</v>
      </c>
      <c r="D18" s="183" t="s">
        <v>121</v>
      </c>
      <c r="E18" s="184">
        <f t="shared" si="0"/>
        <v>383.37540679910467</v>
      </c>
      <c r="F18" s="185" t="s">
        <v>133</v>
      </c>
      <c r="G18" s="186">
        <f>BP!G18</f>
        <v>22</v>
      </c>
      <c r="H18" s="186">
        <f>Cost!G18</f>
        <v>0</v>
      </c>
      <c r="I18" s="186">
        <f>Design!P18</f>
        <v>55</v>
      </c>
      <c r="J18" s="186">
        <v>0</v>
      </c>
      <c r="K18" s="186">
        <f>SkidPad!P12</f>
        <v>32.207815938969368</v>
      </c>
      <c r="L18" s="186">
        <f>AutoX!M13</f>
        <v>22.781155652465586</v>
      </c>
      <c r="M18" s="186">
        <f>Endurance!L13</f>
        <v>256.38643520766971</v>
      </c>
      <c r="N18" s="186">
        <v>-5</v>
      </c>
      <c r="O18" s="187"/>
    </row>
    <row r="19" spans="2:15" ht="16" thickBot="1" x14ac:dyDescent="0.25">
      <c r="B19" s="223" t="s">
        <v>87</v>
      </c>
      <c r="C19" s="224" t="s">
        <v>88</v>
      </c>
      <c r="D19" s="225" t="s">
        <v>122</v>
      </c>
      <c r="E19" s="226">
        <f t="shared" si="0"/>
        <v>72</v>
      </c>
      <c r="F19" s="227" t="s">
        <v>115</v>
      </c>
      <c r="G19" s="228">
        <f>BP!G12</f>
        <v>82</v>
      </c>
      <c r="H19" s="228" t="s">
        <v>115</v>
      </c>
      <c r="I19" s="228" t="s">
        <v>115</v>
      </c>
      <c r="J19" s="229"/>
      <c r="K19" s="229"/>
      <c r="L19" s="229"/>
      <c r="M19" s="229"/>
      <c r="N19" s="229"/>
      <c r="O19" s="230">
        <v>-10</v>
      </c>
    </row>
  </sheetData>
  <mergeCells count="2">
    <mergeCell ref="B1:D3"/>
    <mergeCell ref="J1:K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4D90-2FFA-EB4E-834A-96C6649F91E0}">
  <dimension ref="B1:P19"/>
  <sheetViews>
    <sheetView showGridLines="0" zoomScale="98" zoomScaleNormal="85" zoomScalePageLayoutView="98" workbookViewId="0">
      <selection activeCell="G10" sqref="G10"/>
    </sheetView>
  </sheetViews>
  <sheetFormatPr baseColWidth="10" defaultColWidth="8.83203125" defaultRowHeight="15" x14ac:dyDescent="0.2"/>
  <cols>
    <col min="1" max="1" width="3.6640625" customWidth="1"/>
    <col min="2" max="3" width="26.5" style="77" customWidth="1"/>
    <col min="4" max="4" width="9.6640625" style="111" customWidth="1"/>
    <col min="5" max="5" width="13.5" customWidth="1"/>
    <col min="6" max="7" width="14.6640625" customWidth="1"/>
    <col min="8" max="8" width="14.83203125" customWidth="1"/>
    <col min="9" max="9" width="21" customWidth="1"/>
    <col min="10" max="10" width="11.83203125" customWidth="1"/>
    <col min="11" max="11" width="10" customWidth="1"/>
    <col min="12" max="12" width="11.1640625" customWidth="1"/>
    <col min="13" max="13" width="17.83203125" customWidth="1"/>
    <col min="14" max="15" width="12.6640625" customWidth="1"/>
    <col min="16" max="16" width="11.5" customWidth="1"/>
    <col min="17" max="17" width="12.5" customWidth="1"/>
  </cols>
  <sheetData>
    <row r="1" spans="2:16" ht="14.5" customHeight="1" x14ac:dyDescent="0.2">
      <c r="B1" s="231" t="s">
        <v>0</v>
      </c>
      <c r="C1" s="231"/>
      <c r="D1" s="231"/>
      <c r="E1" s="9"/>
      <c r="F1" s="17" t="s">
        <v>9</v>
      </c>
      <c r="H1" s="234" t="s">
        <v>1</v>
      </c>
      <c r="I1" s="234"/>
    </row>
    <row r="2" spans="2:16" ht="15" customHeight="1" x14ac:dyDescent="0.2">
      <c r="B2" s="232"/>
      <c r="C2" s="232"/>
      <c r="D2" s="232"/>
      <c r="E2" s="10"/>
      <c r="F2" s="235">
        <v>45212</v>
      </c>
      <c r="H2" s="236" t="s">
        <v>123</v>
      </c>
      <c r="I2" s="236"/>
    </row>
    <row r="3" spans="2:16" ht="15" customHeight="1" x14ac:dyDescent="0.2">
      <c r="B3" s="232"/>
      <c r="C3" s="232"/>
      <c r="D3" s="232"/>
      <c r="F3" s="235"/>
      <c r="H3" s="236"/>
      <c r="I3" s="236"/>
    </row>
    <row r="5" spans="2:16" ht="16" thickBot="1" x14ac:dyDescent="0.25">
      <c r="B5" s="78"/>
      <c r="C5" s="78"/>
      <c r="D5" s="106"/>
      <c r="N5" s="3"/>
      <c r="O5" s="3"/>
      <c r="P5" s="3"/>
    </row>
    <row r="6" spans="2:16" ht="36.5" customHeight="1" thickBot="1" x14ac:dyDescent="0.25">
      <c r="B6" s="90" t="s">
        <v>76</v>
      </c>
      <c r="C6" s="88" t="s">
        <v>77</v>
      </c>
      <c r="D6" s="89" t="s">
        <v>117</v>
      </c>
      <c r="E6" s="90" t="s">
        <v>113</v>
      </c>
      <c r="F6" s="87" t="s">
        <v>6</v>
      </c>
      <c r="G6" s="98" t="s">
        <v>116</v>
      </c>
    </row>
    <row r="7" spans="2:16" x14ac:dyDescent="0.2">
      <c r="B7" s="91" t="s">
        <v>101</v>
      </c>
      <c r="C7" s="105" t="s">
        <v>78</v>
      </c>
      <c r="D7" s="107" t="s">
        <v>118</v>
      </c>
      <c r="E7" s="93">
        <v>59</v>
      </c>
      <c r="F7" s="99"/>
      <c r="G7" s="102">
        <f>SUM(E7:F7)</f>
        <v>59</v>
      </c>
    </row>
    <row r="8" spans="2:16" x14ac:dyDescent="0.2">
      <c r="B8" s="83" t="s">
        <v>79</v>
      </c>
      <c r="C8" s="80" t="s">
        <v>80</v>
      </c>
      <c r="D8" s="108" t="s">
        <v>118</v>
      </c>
      <c r="E8" s="95">
        <v>0</v>
      </c>
      <c r="F8" s="100"/>
      <c r="G8" s="188">
        <f>SUM(E8:F8)</f>
        <v>0</v>
      </c>
    </row>
    <row r="9" spans="2:16" x14ac:dyDescent="0.2">
      <c r="B9" s="82" t="s">
        <v>81</v>
      </c>
      <c r="C9" s="79" t="s">
        <v>82</v>
      </c>
      <c r="D9" s="109" t="s">
        <v>118</v>
      </c>
      <c r="E9" s="93">
        <v>100</v>
      </c>
      <c r="F9" s="99"/>
      <c r="G9" s="103">
        <f t="shared" ref="G9:G18" si="0">SUM(E9:F9)</f>
        <v>100</v>
      </c>
    </row>
    <row r="10" spans="2:16" x14ac:dyDescent="0.2">
      <c r="B10" s="83" t="s">
        <v>83</v>
      </c>
      <c r="C10" s="80" t="s">
        <v>84</v>
      </c>
      <c r="D10" s="108" t="s">
        <v>118</v>
      </c>
      <c r="E10" s="95">
        <v>91</v>
      </c>
      <c r="F10" s="100">
        <v>-10</v>
      </c>
      <c r="G10" s="188">
        <f t="shared" si="0"/>
        <v>81</v>
      </c>
    </row>
    <row r="11" spans="2:16" x14ac:dyDescent="0.2">
      <c r="B11" s="82" t="s">
        <v>85</v>
      </c>
      <c r="C11" s="79" t="s">
        <v>86</v>
      </c>
      <c r="D11" s="109" t="s">
        <v>118</v>
      </c>
      <c r="E11" s="93">
        <v>49</v>
      </c>
      <c r="F11" s="99">
        <v>-10</v>
      </c>
      <c r="G11" s="103">
        <f t="shared" si="0"/>
        <v>39</v>
      </c>
    </row>
    <row r="12" spans="2:16" x14ac:dyDescent="0.2">
      <c r="B12" s="83" t="s">
        <v>87</v>
      </c>
      <c r="C12" s="80" t="s">
        <v>88</v>
      </c>
      <c r="D12" s="108" t="s">
        <v>122</v>
      </c>
      <c r="E12" s="95">
        <v>92</v>
      </c>
      <c r="F12" s="100">
        <v>-10</v>
      </c>
      <c r="G12" s="188">
        <f t="shared" si="0"/>
        <v>82</v>
      </c>
    </row>
    <row r="13" spans="2:16" x14ac:dyDescent="0.2">
      <c r="B13" s="82" t="s">
        <v>102</v>
      </c>
      <c r="C13" s="79" t="s">
        <v>103</v>
      </c>
      <c r="D13" s="109" t="s">
        <v>121</v>
      </c>
      <c r="E13" s="93">
        <v>91</v>
      </c>
      <c r="F13" s="99">
        <v>0</v>
      </c>
      <c r="G13" s="103">
        <f t="shared" si="0"/>
        <v>91</v>
      </c>
    </row>
    <row r="14" spans="2:16" x14ac:dyDescent="0.2">
      <c r="B14" s="83" t="s">
        <v>89</v>
      </c>
      <c r="C14" s="80" t="s">
        <v>90</v>
      </c>
      <c r="D14" s="108" t="s">
        <v>121</v>
      </c>
      <c r="E14" s="95">
        <v>51</v>
      </c>
      <c r="F14" s="100"/>
      <c r="G14" s="188">
        <f t="shared" si="0"/>
        <v>51</v>
      </c>
    </row>
    <row r="15" spans="2:16" x14ac:dyDescent="0.2">
      <c r="B15" s="82" t="s">
        <v>91</v>
      </c>
      <c r="C15" s="79" t="s">
        <v>92</v>
      </c>
      <c r="D15" s="109" t="s">
        <v>121</v>
      </c>
      <c r="E15" s="93">
        <v>96</v>
      </c>
      <c r="F15" s="99"/>
      <c r="G15" s="103">
        <f t="shared" si="0"/>
        <v>96</v>
      </c>
    </row>
    <row r="16" spans="2:16" x14ac:dyDescent="0.2">
      <c r="B16" s="83" t="s">
        <v>93</v>
      </c>
      <c r="C16" s="80" t="s">
        <v>94</v>
      </c>
      <c r="D16" s="108" t="s">
        <v>121</v>
      </c>
      <c r="E16" s="95">
        <v>88</v>
      </c>
      <c r="F16" s="100"/>
      <c r="G16" s="188">
        <f t="shared" si="0"/>
        <v>88</v>
      </c>
    </row>
    <row r="17" spans="2:7" x14ac:dyDescent="0.2">
      <c r="B17" s="82" t="s">
        <v>95</v>
      </c>
      <c r="C17" s="79" t="s">
        <v>96</v>
      </c>
      <c r="D17" s="109" t="s">
        <v>121</v>
      </c>
      <c r="E17" s="93">
        <v>100</v>
      </c>
      <c r="F17" s="99">
        <v>-3</v>
      </c>
      <c r="G17" s="103">
        <f t="shared" si="0"/>
        <v>97</v>
      </c>
    </row>
    <row r="18" spans="2:7" x14ac:dyDescent="0.2">
      <c r="B18" s="83" t="s">
        <v>97</v>
      </c>
      <c r="C18" s="80" t="s">
        <v>98</v>
      </c>
      <c r="D18" s="108" t="s">
        <v>121</v>
      </c>
      <c r="E18" s="95">
        <v>25</v>
      </c>
      <c r="F18" s="100">
        <v>-3</v>
      </c>
      <c r="G18" s="188">
        <f t="shared" si="0"/>
        <v>22</v>
      </c>
    </row>
    <row r="19" spans="2:7" ht="16" thickBot="1" x14ac:dyDescent="0.25">
      <c r="B19" s="84" t="s">
        <v>99</v>
      </c>
      <c r="C19" s="85" t="s">
        <v>100</v>
      </c>
      <c r="D19" s="110" t="s">
        <v>118</v>
      </c>
      <c r="E19" s="97">
        <v>32</v>
      </c>
      <c r="F19" s="101"/>
      <c r="G19" s="104">
        <f>SUM(E19:F19)</f>
        <v>32</v>
      </c>
    </row>
  </sheetData>
  <mergeCells count="4">
    <mergeCell ref="B1:D3"/>
    <mergeCell ref="H1:I1"/>
    <mergeCell ref="F2:F3"/>
    <mergeCell ref="H2:I3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3D7A-C54B-274C-B9FC-7D23098B8D1D}">
  <dimension ref="B1:P19"/>
  <sheetViews>
    <sheetView showGridLines="0" zoomScale="98" zoomScaleNormal="85" zoomScalePageLayoutView="98" workbookViewId="0">
      <selection activeCell="G18" sqref="G18"/>
    </sheetView>
  </sheetViews>
  <sheetFormatPr baseColWidth="10" defaultColWidth="8.83203125" defaultRowHeight="15" x14ac:dyDescent="0.2"/>
  <cols>
    <col min="1" max="1" width="3.6640625" customWidth="1"/>
    <col min="2" max="3" width="26.5" style="77" customWidth="1"/>
    <col min="4" max="4" width="9.6640625" style="111" customWidth="1"/>
    <col min="5" max="5" width="13.5" customWidth="1"/>
    <col min="6" max="7" width="14.6640625" customWidth="1"/>
    <col min="8" max="8" width="14.83203125" customWidth="1"/>
    <col min="9" max="9" width="21" customWidth="1"/>
    <col min="10" max="10" width="11.83203125" customWidth="1"/>
    <col min="11" max="11" width="10" customWidth="1"/>
    <col min="12" max="12" width="11.1640625" customWidth="1"/>
    <col min="13" max="13" width="17.83203125" customWidth="1"/>
    <col min="14" max="15" width="12.6640625" customWidth="1"/>
    <col min="16" max="16" width="11.5" customWidth="1"/>
    <col min="17" max="17" width="12.5" customWidth="1"/>
  </cols>
  <sheetData>
    <row r="1" spans="2:16" ht="14.5" customHeight="1" x14ac:dyDescent="0.2">
      <c r="B1" s="231" t="s">
        <v>0</v>
      </c>
      <c r="C1" s="231"/>
      <c r="D1" s="231"/>
      <c r="E1" s="9"/>
      <c r="F1" s="17" t="s">
        <v>9</v>
      </c>
      <c r="H1" s="234" t="s">
        <v>1</v>
      </c>
      <c r="I1" s="234"/>
    </row>
    <row r="2" spans="2:16" ht="15" customHeight="1" x14ac:dyDescent="0.2">
      <c r="B2" s="232"/>
      <c r="C2" s="232"/>
      <c r="D2" s="232"/>
      <c r="E2" s="10"/>
      <c r="F2" s="235" t="s">
        <v>75</v>
      </c>
      <c r="H2" s="236" t="s">
        <v>120</v>
      </c>
      <c r="I2" s="236"/>
    </row>
    <row r="3" spans="2:16" ht="15" customHeight="1" x14ac:dyDescent="0.2">
      <c r="B3" s="232"/>
      <c r="C3" s="232"/>
      <c r="D3" s="232"/>
      <c r="F3" s="235"/>
      <c r="H3" s="236"/>
      <c r="I3" s="236"/>
    </row>
    <row r="5" spans="2:16" ht="16" thickBot="1" x14ac:dyDescent="0.25">
      <c r="B5" s="78"/>
      <c r="C5" s="78"/>
      <c r="D5" s="106"/>
      <c r="N5" s="3"/>
      <c r="O5" s="3"/>
      <c r="P5" s="3"/>
    </row>
    <row r="6" spans="2:16" ht="36.5" customHeight="1" thickBot="1" x14ac:dyDescent="0.25">
      <c r="B6" s="90" t="s">
        <v>76</v>
      </c>
      <c r="C6" s="88" t="s">
        <v>77</v>
      </c>
      <c r="D6" s="89" t="s">
        <v>117</v>
      </c>
      <c r="E6" s="90" t="s">
        <v>113</v>
      </c>
      <c r="F6" s="87" t="s">
        <v>6</v>
      </c>
      <c r="G6" s="98" t="s">
        <v>116</v>
      </c>
    </row>
    <row r="7" spans="2:16" x14ac:dyDescent="0.2">
      <c r="B7" s="91" t="s">
        <v>101</v>
      </c>
      <c r="C7" s="105" t="s">
        <v>78</v>
      </c>
      <c r="D7" s="107" t="s">
        <v>118</v>
      </c>
      <c r="E7" s="93">
        <v>42</v>
      </c>
      <c r="F7" s="99"/>
      <c r="G7" s="102">
        <f>SUM(E7:F7)</f>
        <v>42</v>
      </c>
    </row>
    <row r="8" spans="2:16" x14ac:dyDescent="0.2">
      <c r="B8" s="83" t="s">
        <v>79</v>
      </c>
      <c r="C8" s="80" t="s">
        <v>80</v>
      </c>
      <c r="D8" s="108" t="s">
        <v>118</v>
      </c>
      <c r="E8" s="95">
        <v>15</v>
      </c>
      <c r="F8" s="100"/>
      <c r="G8" s="188">
        <f>SUM(E8:F8)</f>
        <v>15</v>
      </c>
    </row>
    <row r="9" spans="2:16" x14ac:dyDescent="0.2">
      <c r="B9" s="82" t="s">
        <v>81</v>
      </c>
      <c r="C9" s="79" t="s">
        <v>82</v>
      </c>
      <c r="D9" s="109" t="s">
        <v>118</v>
      </c>
      <c r="E9" s="93">
        <v>20</v>
      </c>
      <c r="F9" s="99"/>
      <c r="G9" s="103">
        <f t="shared" ref="G9:G18" si="0">SUM(E9:F9)</f>
        <v>20</v>
      </c>
    </row>
    <row r="10" spans="2:16" x14ac:dyDescent="0.2">
      <c r="B10" s="83" t="s">
        <v>83</v>
      </c>
      <c r="C10" s="80" t="s">
        <v>84</v>
      </c>
      <c r="D10" s="108" t="s">
        <v>118</v>
      </c>
      <c r="E10" s="95">
        <v>125</v>
      </c>
      <c r="F10" s="100">
        <v>-10</v>
      </c>
      <c r="G10" s="188">
        <f t="shared" si="0"/>
        <v>115</v>
      </c>
    </row>
    <row r="11" spans="2:16" x14ac:dyDescent="0.2">
      <c r="B11" s="82" t="s">
        <v>85</v>
      </c>
      <c r="C11" s="79" t="s">
        <v>86</v>
      </c>
      <c r="D11" s="109" t="s">
        <v>118</v>
      </c>
      <c r="E11" s="93">
        <v>83</v>
      </c>
      <c r="F11" s="99"/>
      <c r="G11" s="103">
        <f t="shared" si="0"/>
        <v>83</v>
      </c>
    </row>
    <row r="12" spans="2:16" x14ac:dyDescent="0.2">
      <c r="B12" s="83" t="s">
        <v>87</v>
      </c>
      <c r="C12" s="80" t="s">
        <v>88</v>
      </c>
      <c r="D12" s="108" t="s">
        <v>122</v>
      </c>
      <c r="E12" s="95" t="s">
        <v>115</v>
      </c>
      <c r="F12" s="100"/>
      <c r="G12" s="188">
        <f t="shared" si="0"/>
        <v>0</v>
      </c>
    </row>
    <row r="13" spans="2:16" x14ac:dyDescent="0.2">
      <c r="B13" s="82" t="s">
        <v>102</v>
      </c>
      <c r="C13" s="79" t="s">
        <v>103</v>
      </c>
      <c r="D13" s="109" t="s">
        <v>121</v>
      </c>
      <c r="E13" s="93">
        <v>96</v>
      </c>
      <c r="F13" s="99"/>
      <c r="G13" s="103">
        <f t="shared" si="0"/>
        <v>96</v>
      </c>
    </row>
    <row r="14" spans="2:16" x14ac:dyDescent="0.2">
      <c r="B14" s="83" t="s">
        <v>89</v>
      </c>
      <c r="C14" s="80" t="s">
        <v>90</v>
      </c>
      <c r="D14" s="108" t="s">
        <v>121</v>
      </c>
      <c r="E14" s="95">
        <v>33</v>
      </c>
      <c r="F14" s="100"/>
      <c r="G14" s="188">
        <f t="shared" si="0"/>
        <v>33</v>
      </c>
    </row>
    <row r="15" spans="2:16" x14ac:dyDescent="0.2">
      <c r="B15" s="82" t="s">
        <v>91</v>
      </c>
      <c r="C15" s="79" t="s">
        <v>92</v>
      </c>
      <c r="D15" s="109" t="s">
        <v>121</v>
      </c>
      <c r="E15" s="93">
        <v>85</v>
      </c>
      <c r="F15" s="99"/>
      <c r="G15" s="103">
        <f t="shared" si="0"/>
        <v>85</v>
      </c>
    </row>
    <row r="16" spans="2:16" x14ac:dyDescent="0.2">
      <c r="B16" s="83" t="s">
        <v>93</v>
      </c>
      <c r="C16" s="80" t="s">
        <v>94</v>
      </c>
      <c r="D16" s="108" t="s">
        <v>121</v>
      </c>
      <c r="E16" s="95">
        <v>60</v>
      </c>
      <c r="F16" s="100"/>
      <c r="G16" s="188">
        <f t="shared" si="0"/>
        <v>60</v>
      </c>
    </row>
    <row r="17" spans="2:7" x14ac:dyDescent="0.2">
      <c r="B17" s="82" t="s">
        <v>95</v>
      </c>
      <c r="C17" s="79" t="s">
        <v>96</v>
      </c>
      <c r="D17" s="109" t="s">
        <v>121</v>
      </c>
      <c r="E17" s="93">
        <v>125</v>
      </c>
      <c r="F17" s="99"/>
      <c r="G17" s="103">
        <f t="shared" si="0"/>
        <v>125</v>
      </c>
    </row>
    <row r="18" spans="2:7" x14ac:dyDescent="0.2">
      <c r="B18" s="83" t="s">
        <v>97</v>
      </c>
      <c r="C18" s="80" t="s">
        <v>98</v>
      </c>
      <c r="D18" s="108" t="s">
        <v>121</v>
      </c>
      <c r="E18" s="95">
        <v>0</v>
      </c>
      <c r="F18" s="100"/>
      <c r="G18" s="188">
        <f t="shared" si="0"/>
        <v>0</v>
      </c>
    </row>
    <row r="19" spans="2:7" ht="16" thickBot="1" x14ac:dyDescent="0.25">
      <c r="B19" s="84" t="s">
        <v>99</v>
      </c>
      <c r="C19" s="85" t="s">
        <v>100</v>
      </c>
      <c r="D19" s="110" t="s">
        <v>118</v>
      </c>
      <c r="E19" s="97">
        <v>85</v>
      </c>
      <c r="F19" s="101">
        <v>-10</v>
      </c>
      <c r="G19" s="104">
        <f>SUM(E19:F19)</f>
        <v>75</v>
      </c>
    </row>
  </sheetData>
  <mergeCells count="4">
    <mergeCell ref="B1:D3"/>
    <mergeCell ref="H1:I1"/>
    <mergeCell ref="F2:F3"/>
    <mergeCell ref="H2:I3"/>
  </mergeCells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8334-342E-0448-9544-D46E34BB2516}">
  <dimension ref="B1:P19"/>
  <sheetViews>
    <sheetView showGridLines="0" zoomScale="98" zoomScaleNormal="85" zoomScalePageLayoutView="98" workbookViewId="0">
      <selection activeCell="B7" sqref="A7:XFD12"/>
    </sheetView>
  </sheetViews>
  <sheetFormatPr baseColWidth="10" defaultColWidth="8.83203125" defaultRowHeight="15" x14ac:dyDescent="0.2"/>
  <cols>
    <col min="1" max="1" width="3.6640625" customWidth="1"/>
    <col min="2" max="3" width="26.5" style="77" customWidth="1"/>
    <col min="4" max="4" width="9.6640625" style="111" customWidth="1"/>
    <col min="5" max="5" width="13.5" customWidth="1"/>
    <col min="6" max="7" width="14.6640625" customWidth="1"/>
    <col min="8" max="8" width="14.83203125" customWidth="1"/>
    <col min="9" max="9" width="21" customWidth="1"/>
    <col min="10" max="10" width="11.83203125" customWidth="1"/>
    <col min="11" max="11" width="10" customWidth="1"/>
    <col min="12" max="12" width="11.1640625" customWidth="1"/>
    <col min="13" max="13" width="17.83203125" customWidth="1"/>
    <col min="14" max="15" width="12.6640625" customWidth="1"/>
    <col min="16" max="16" width="11.5" customWidth="1"/>
    <col min="17" max="17" width="12.5" customWidth="1"/>
  </cols>
  <sheetData>
    <row r="1" spans="2:16" ht="14.5" customHeight="1" x14ac:dyDescent="0.2">
      <c r="B1" s="231" t="s">
        <v>0</v>
      </c>
      <c r="C1" s="231"/>
      <c r="D1" s="231"/>
      <c r="E1" s="9"/>
      <c r="F1" s="17" t="s">
        <v>9</v>
      </c>
      <c r="H1" s="234" t="s">
        <v>1</v>
      </c>
      <c r="I1" s="234"/>
    </row>
    <row r="2" spans="2:16" ht="15" customHeight="1" x14ac:dyDescent="0.2">
      <c r="B2" s="232"/>
      <c r="C2" s="232"/>
      <c r="D2" s="232"/>
      <c r="E2" s="10"/>
      <c r="F2" s="235" t="s">
        <v>75</v>
      </c>
      <c r="H2" s="236" t="s">
        <v>74</v>
      </c>
      <c r="I2" s="236"/>
    </row>
    <row r="3" spans="2:16" ht="15" customHeight="1" x14ac:dyDescent="0.2">
      <c r="B3" s="232"/>
      <c r="C3" s="232"/>
      <c r="D3" s="232"/>
      <c r="F3" s="235"/>
      <c r="H3" s="236"/>
      <c r="I3" s="236"/>
    </row>
    <row r="5" spans="2:16" ht="16" thickBot="1" x14ac:dyDescent="0.25">
      <c r="B5" s="78"/>
      <c r="C5" s="78"/>
      <c r="D5" s="106"/>
      <c r="M5" s="3"/>
      <c r="N5" s="3"/>
      <c r="O5" s="3"/>
      <c r="P5" s="3"/>
    </row>
    <row r="6" spans="2:16" ht="36.5" customHeight="1" thickBot="1" x14ac:dyDescent="0.25">
      <c r="B6" s="90" t="s">
        <v>76</v>
      </c>
      <c r="C6" s="88" t="s">
        <v>77</v>
      </c>
      <c r="D6" s="89" t="s">
        <v>117</v>
      </c>
      <c r="E6" s="81" t="s">
        <v>104</v>
      </c>
      <c r="F6" s="86" t="s">
        <v>105</v>
      </c>
      <c r="G6" s="86" t="s">
        <v>106</v>
      </c>
      <c r="H6" s="86" t="s">
        <v>107</v>
      </c>
      <c r="I6" s="86" t="s">
        <v>108</v>
      </c>
      <c r="J6" s="88" t="s">
        <v>109</v>
      </c>
      <c r="K6" s="89" t="s">
        <v>110</v>
      </c>
      <c r="L6" s="86" t="s">
        <v>111</v>
      </c>
      <c r="M6" s="86" t="s">
        <v>112</v>
      </c>
      <c r="N6" s="88" t="s">
        <v>114</v>
      </c>
      <c r="O6" s="87" t="s">
        <v>6</v>
      </c>
      <c r="P6" s="98" t="s">
        <v>116</v>
      </c>
    </row>
    <row r="7" spans="2:16" x14ac:dyDescent="0.2">
      <c r="B7" s="91" t="s">
        <v>101</v>
      </c>
      <c r="C7" s="105" t="s">
        <v>78</v>
      </c>
      <c r="D7" s="107" t="s">
        <v>118</v>
      </c>
      <c r="E7" s="92">
        <v>10</v>
      </c>
      <c r="F7" s="93">
        <v>8</v>
      </c>
      <c r="G7" s="93">
        <v>12</v>
      </c>
      <c r="H7" s="93">
        <v>5</v>
      </c>
      <c r="I7" s="93">
        <v>7</v>
      </c>
      <c r="J7" s="93">
        <v>4</v>
      </c>
      <c r="K7" s="93">
        <v>12</v>
      </c>
      <c r="L7" s="93">
        <v>2</v>
      </c>
      <c r="M7" s="93">
        <v>10</v>
      </c>
      <c r="N7" s="93">
        <v>5</v>
      </c>
      <c r="O7" s="99"/>
      <c r="P7" s="102">
        <f>SUM(E7:O7)</f>
        <v>75</v>
      </c>
    </row>
    <row r="8" spans="2:16" x14ac:dyDescent="0.2">
      <c r="B8" s="83" t="s">
        <v>79</v>
      </c>
      <c r="C8" s="80" t="s">
        <v>80</v>
      </c>
      <c r="D8" s="108" t="s">
        <v>118</v>
      </c>
      <c r="E8" s="94">
        <v>6</v>
      </c>
      <c r="F8" s="95">
        <v>3</v>
      </c>
      <c r="G8" s="95">
        <v>8</v>
      </c>
      <c r="H8" s="95">
        <v>4</v>
      </c>
      <c r="I8" s="95">
        <v>0</v>
      </c>
      <c r="J8" s="95">
        <v>10</v>
      </c>
      <c r="K8" s="95">
        <v>8</v>
      </c>
      <c r="L8" s="95">
        <v>4</v>
      </c>
      <c r="M8" s="95">
        <v>6</v>
      </c>
      <c r="N8" s="95">
        <v>2.58</v>
      </c>
      <c r="O8" s="100"/>
      <c r="P8" s="188">
        <f t="shared" ref="P8:P19" si="0">SUM(E8:O8)</f>
        <v>51.58</v>
      </c>
    </row>
    <row r="9" spans="2:16" x14ac:dyDescent="0.2">
      <c r="B9" s="82" t="s">
        <v>81</v>
      </c>
      <c r="C9" s="79" t="s">
        <v>82</v>
      </c>
      <c r="D9" s="109" t="s">
        <v>118</v>
      </c>
      <c r="E9" s="92">
        <v>8</v>
      </c>
      <c r="F9" s="93">
        <v>5</v>
      </c>
      <c r="G9" s="93">
        <v>0</v>
      </c>
      <c r="H9" s="93">
        <v>2</v>
      </c>
      <c r="I9" s="93">
        <v>0</v>
      </c>
      <c r="J9" s="93">
        <v>2</v>
      </c>
      <c r="K9" s="93">
        <v>6</v>
      </c>
      <c r="L9" s="93">
        <v>3</v>
      </c>
      <c r="M9" s="93">
        <v>4</v>
      </c>
      <c r="N9" s="93">
        <v>3.29</v>
      </c>
      <c r="O9" s="99"/>
      <c r="P9" s="103">
        <f t="shared" si="0"/>
        <v>33.29</v>
      </c>
    </row>
    <row r="10" spans="2:16" x14ac:dyDescent="0.2">
      <c r="B10" s="83" t="s">
        <v>83</v>
      </c>
      <c r="C10" s="80" t="s">
        <v>84</v>
      </c>
      <c r="D10" s="108" t="s">
        <v>118</v>
      </c>
      <c r="E10" s="94">
        <v>2</v>
      </c>
      <c r="F10" s="95">
        <v>1</v>
      </c>
      <c r="G10" s="95">
        <v>4</v>
      </c>
      <c r="H10" s="95">
        <v>2</v>
      </c>
      <c r="I10" s="95">
        <v>0</v>
      </c>
      <c r="J10" s="95">
        <v>0</v>
      </c>
      <c r="K10" s="95">
        <v>0</v>
      </c>
      <c r="L10" s="95">
        <v>1</v>
      </c>
      <c r="M10" s="95">
        <v>3</v>
      </c>
      <c r="N10" s="95">
        <v>3.3</v>
      </c>
      <c r="O10" s="100">
        <v>-10</v>
      </c>
      <c r="P10" s="188">
        <f t="shared" si="0"/>
        <v>6.3000000000000007</v>
      </c>
    </row>
    <row r="11" spans="2:16" x14ac:dyDescent="0.2">
      <c r="B11" s="82" t="s">
        <v>85</v>
      </c>
      <c r="C11" s="79" t="s">
        <v>86</v>
      </c>
      <c r="D11" s="109" t="s">
        <v>118</v>
      </c>
      <c r="E11" s="92">
        <v>10</v>
      </c>
      <c r="F11" s="93">
        <v>10</v>
      </c>
      <c r="G11" s="93">
        <v>11</v>
      </c>
      <c r="H11" s="93">
        <v>13</v>
      </c>
      <c r="I11" s="93">
        <v>19</v>
      </c>
      <c r="J11" s="93">
        <v>10</v>
      </c>
      <c r="K11" s="93">
        <v>9</v>
      </c>
      <c r="L11" s="93">
        <v>4</v>
      </c>
      <c r="M11" s="93">
        <v>13</v>
      </c>
      <c r="N11" s="93">
        <v>7.9</v>
      </c>
      <c r="O11" s="99"/>
      <c r="P11" s="103">
        <f t="shared" si="0"/>
        <v>106.9</v>
      </c>
    </row>
    <row r="12" spans="2:16" x14ac:dyDescent="0.2">
      <c r="B12" s="83" t="s">
        <v>87</v>
      </c>
      <c r="C12" s="80" t="s">
        <v>88</v>
      </c>
      <c r="D12" s="108" t="s">
        <v>122</v>
      </c>
      <c r="E12" s="94" t="s">
        <v>115</v>
      </c>
      <c r="F12" s="95" t="s">
        <v>115</v>
      </c>
      <c r="G12" s="95" t="s">
        <v>115</v>
      </c>
      <c r="H12" s="95" t="s">
        <v>115</v>
      </c>
      <c r="I12" s="95" t="s">
        <v>115</v>
      </c>
      <c r="J12" s="95" t="s">
        <v>115</v>
      </c>
      <c r="K12" s="95" t="s">
        <v>115</v>
      </c>
      <c r="L12" s="95" t="s">
        <v>115</v>
      </c>
      <c r="M12" s="95" t="s">
        <v>115</v>
      </c>
      <c r="N12" s="95" t="s">
        <v>115</v>
      </c>
      <c r="O12" s="100"/>
      <c r="P12" s="188">
        <f t="shared" si="0"/>
        <v>0</v>
      </c>
    </row>
    <row r="13" spans="2:16" x14ac:dyDescent="0.2">
      <c r="B13" s="82" t="s">
        <v>102</v>
      </c>
      <c r="C13" s="79" t="s">
        <v>103</v>
      </c>
      <c r="D13" s="109" t="s">
        <v>121</v>
      </c>
      <c r="E13" s="92">
        <v>16</v>
      </c>
      <c r="F13" s="93">
        <v>15</v>
      </c>
      <c r="G13" s="93">
        <v>14</v>
      </c>
      <c r="H13" s="93">
        <v>14</v>
      </c>
      <c r="I13" s="93">
        <v>16</v>
      </c>
      <c r="J13" s="93">
        <v>14</v>
      </c>
      <c r="K13" s="93">
        <v>14</v>
      </c>
      <c r="L13" s="93">
        <v>4</v>
      </c>
      <c r="M13" s="93">
        <v>16</v>
      </c>
      <c r="N13" s="93">
        <v>6.1</v>
      </c>
      <c r="O13" s="99"/>
      <c r="P13" s="103">
        <f t="shared" si="0"/>
        <v>129.1</v>
      </c>
    </row>
    <row r="14" spans="2:16" x14ac:dyDescent="0.2">
      <c r="B14" s="83" t="s">
        <v>89</v>
      </c>
      <c r="C14" s="80" t="s">
        <v>90</v>
      </c>
      <c r="D14" s="108" t="s">
        <v>121</v>
      </c>
      <c r="E14" s="94">
        <v>12</v>
      </c>
      <c r="F14" s="95">
        <v>7</v>
      </c>
      <c r="G14" s="95">
        <v>3</v>
      </c>
      <c r="H14" s="95">
        <v>4</v>
      </c>
      <c r="I14" s="95">
        <v>5</v>
      </c>
      <c r="J14" s="95">
        <v>4</v>
      </c>
      <c r="K14" s="95">
        <v>8</v>
      </c>
      <c r="L14" s="95">
        <v>3</v>
      </c>
      <c r="M14" s="95">
        <v>12</v>
      </c>
      <c r="N14" s="95">
        <v>4.8</v>
      </c>
      <c r="O14" s="100"/>
      <c r="P14" s="188">
        <f t="shared" si="0"/>
        <v>62.8</v>
      </c>
    </row>
    <row r="15" spans="2:16" x14ac:dyDescent="0.2">
      <c r="B15" s="82" t="s">
        <v>91</v>
      </c>
      <c r="C15" s="79" t="s">
        <v>92</v>
      </c>
      <c r="D15" s="109" t="s">
        <v>121</v>
      </c>
      <c r="E15" s="92">
        <v>9</v>
      </c>
      <c r="F15" s="93">
        <v>3</v>
      </c>
      <c r="G15" s="93">
        <v>5</v>
      </c>
      <c r="H15" s="93">
        <v>7</v>
      </c>
      <c r="I15" s="93">
        <v>8</v>
      </c>
      <c r="J15" s="93">
        <v>5</v>
      </c>
      <c r="K15" s="93">
        <v>6</v>
      </c>
      <c r="L15" s="93">
        <v>2</v>
      </c>
      <c r="M15" s="93">
        <v>10</v>
      </c>
      <c r="N15" s="93">
        <v>4.3</v>
      </c>
      <c r="O15" s="99"/>
      <c r="P15" s="103">
        <f t="shared" si="0"/>
        <v>59.3</v>
      </c>
    </row>
    <row r="16" spans="2:16" x14ac:dyDescent="0.2">
      <c r="B16" s="83" t="s">
        <v>93</v>
      </c>
      <c r="C16" s="80" t="s">
        <v>94</v>
      </c>
      <c r="D16" s="108" t="s">
        <v>121</v>
      </c>
      <c r="E16" s="94">
        <v>15</v>
      </c>
      <c r="F16" s="95">
        <v>12</v>
      </c>
      <c r="G16" s="95">
        <v>8</v>
      </c>
      <c r="H16" s="95">
        <v>8</v>
      </c>
      <c r="I16" s="95">
        <v>10</v>
      </c>
      <c r="J16" s="95">
        <v>6</v>
      </c>
      <c r="K16" s="95">
        <v>6</v>
      </c>
      <c r="L16" s="95">
        <v>3</v>
      </c>
      <c r="M16" s="95">
        <v>15</v>
      </c>
      <c r="N16" s="95">
        <v>4.3600000000000003</v>
      </c>
      <c r="O16" s="100"/>
      <c r="P16" s="188">
        <f t="shared" si="0"/>
        <v>87.36</v>
      </c>
    </row>
    <row r="17" spans="2:16" x14ac:dyDescent="0.2">
      <c r="B17" s="82" t="s">
        <v>95</v>
      </c>
      <c r="C17" s="79" t="s">
        <v>96</v>
      </c>
      <c r="D17" s="109" t="s">
        <v>121</v>
      </c>
      <c r="E17" s="92">
        <v>18</v>
      </c>
      <c r="F17" s="93">
        <v>14</v>
      </c>
      <c r="G17" s="93">
        <v>15</v>
      </c>
      <c r="H17" s="93">
        <v>14</v>
      </c>
      <c r="I17" s="93">
        <v>12</v>
      </c>
      <c r="J17" s="93">
        <v>8</v>
      </c>
      <c r="K17" s="93">
        <v>16</v>
      </c>
      <c r="L17" s="93">
        <v>5</v>
      </c>
      <c r="M17" s="93">
        <v>18</v>
      </c>
      <c r="N17" s="93">
        <v>4</v>
      </c>
      <c r="O17" s="99">
        <v>-10</v>
      </c>
      <c r="P17" s="103">
        <f t="shared" si="0"/>
        <v>114</v>
      </c>
    </row>
    <row r="18" spans="2:16" x14ac:dyDescent="0.2">
      <c r="B18" s="83" t="s">
        <v>97</v>
      </c>
      <c r="C18" s="80" t="s">
        <v>98</v>
      </c>
      <c r="D18" s="108" t="s">
        <v>121</v>
      </c>
      <c r="E18" s="94">
        <v>6</v>
      </c>
      <c r="F18" s="95">
        <v>4</v>
      </c>
      <c r="G18" s="95">
        <v>11</v>
      </c>
      <c r="H18" s="95">
        <v>4</v>
      </c>
      <c r="I18" s="95">
        <v>8</v>
      </c>
      <c r="J18" s="95">
        <v>6</v>
      </c>
      <c r="K18" s="95">
        <v>3</v>
      </c>
      <c r="L18" s="95">
        <v>2</v>
      </c>
      <c r="M18" s="95">
        <v>5</v>
      </c>
      <c r="N18" s="95">
        <v>6</v>
      </c>
      <c r="O18" s="100"/>
      <c r="P18" s="188">
        <f t="shared" si="0"/>
        <v>55</v>
      </c>
    </row>
    <row r="19" spans="2:16" ht="16" thickBot="1" x14ac:dyDescent="0.25">
      <c r="B19" s="84" t="s">
        <v>99</v>
      </c>
      <c r="C19" s="85" t="s">
        <v>100</v>
      </c>
      <c r="D19" s="110" t="s">
        <v>118</v>
      </c>
      <c r="E19" s="96">
        <v>5</v>
      </c>
      <c r="F19" s="97">
        <v>0</v>
      </c>
      <c r="G19" s="97">
        <v>4</v>
      </c>
      <c r="H19" s="97">
        <v>3</v>
      </c>
      <c r="I19" s="97">
        <v>0</v>
      </c>
      <c r="J19" s="97">
        <v>5</v>
      </c>
      <c r="K19" s="97">
        <v>2</v>
      </c>
      <c r="L19" s="97">
        <v>2</v>
      </c>
      <c r="M19" s="97">
        <v>2</v>
      </c>
      <c r="N19" s="97">
        <v>4.17</v>
      </c>
      <c r="O19" s="101">
        <v>-10</v>
      </c>
      <c r="P19" s="104">
        <f t="shared" si="0"/>
        <v>17.170000000000002</v>
      </c>
    </row>
  </sheetData>
  <mergeCells count="4">
    <mergeCell ref="B1:D3"/>
    <mergeCell ref="H1:I1"/>
    <mergeCell ref="F2:F3"/>
    <mergeCell ref="H2:I3"/>
  </mergeCells>
  <phoneticPr fontId="11" type="noConversion"/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B6A2-CBDD-4420-A887-DCB7475F1BA3}">
  <dimension ref="B1:P21"/>
  <sheetViews>
    <sheetView showGridLines="0" zoomScale="98" zoomScaleNormal="85" zoomScalePageLayoutView="98" workbookViewId="0">
      <selection activeCell="M17" sqref="M17"/>
    </sheetView>
  </sheetViews>
  <sheetFormatPr baseColWidth="10" defaultColWidth="8.83203125" defaultRowHeight="15" x14ac:dyDescent="0.2"/>
  <cols>
    <col min="1" max="1" width="3.6640625" customWidth="1"/>
    <col min="2" max="2" width="18.83203125" customWidth="1"/>
    <col min="3" max="3" width="20.33203125" customWidth="1"/>
    <col min="5" max="16" width="11.5" customWidth="1"/>
    <col min="17" max="17" width="12.5" customWidth="1"/>
  </cols>
  <sheetData>
    <row r="1" spans="2:16" ht="14.5" customHeight="1" x14ac:dyDescent="0.2">
      <c r="B1" s="237" t="s">
        <v>0</v>
      </c>
      <c r="C1" s="237"/>
      <c r="D1" s="9"/>
      <c r="E1" s="17" t="s">
        <v>9</v>
      </c>
      <c r="G1" s="245" t="s">
        <v>1</v>
      </c>
      <c r="H1" s="245"/>
      <c r="J1" s="247" t="s">
        <v>73</v>
      </c>
      <c r="K1" s="248"/>
    </row>
    <row r="2" spans="2:16" ht="15" customHeight="1" x14ac:dyDescent="0.2">
      <c r="B2" s="238"/>
      <c r="C2" s="238"/>
      <c r="D2" s="10"/>
      <c r="E2" s="235">
        <v>45212</v>
      </c>
      <c r="G2" s="246" t="s">
        <v>21</v>
      </c>
      <c r="H2" s="246"/>
      <c r="J2" s="249">
        <f>MIN($J$11:$J$18)</f>
        <v>4.6130000000000004</v>
      </c>
      <c r="K2" s="250"/>
    </row>
    <row r="3" spans="2:16" ht="15" customHeight="1" thickBot="1" x14ac:dyDescent="0.25">
      <c r="B3" s="238"/>
      <c r="C3" s="238"/>
      <c r="E3" s="235"/>
      <c r="G3" s="246"/>
      <c r="H3" s="246"/>
      <c r="J3" s="251"/>
      <c r="K3" s="252"/>
    </row>
    <row r="5" spans="2:16" ht="18.5" customHeight="1" x14ac:dyDescent="0.2">
      <c r="B5" s="253" t="s">
        <v>38</v>
      </c>
      <c r="C5" s="254"/>
      <c r="D5" s="254"/>
      <c r="E5" s="254"/>
      <c r="F5" s="254"/>
      <c r="G5" s="255"/>
    </row>
    <row r="6" spans="2:16" ht="14.5" customHeight="1" x14ac:dyDescent="0.2">
      <c r="B6" s="256" t="s">
        <v>39</v>
      </c>
      <c r="C6" s="257"/>
      <c r="D6" s="257"/>
      <c r="E6" s="257"/>
      <c r="F6" s="257"/>
      <c r="G6" s="258"/>
    </row>
    <row r="7" spans="2:16" x14ac:dyDescent="0.2">
      <c r="B7" s="25" t="s">
        <v>65</v>
      </c>
      <c r="C7" s="73">
        <v>3.5</v>
      </c>
    </row>
    <row r="8" spans="2:16" ht="16" thickBot="1" x14ac:dyDescent="0.25">
      <c r="F8" s="1"/>
      <c r="G8" s="1"/>
      <c r="H8" s="1"/>
      <c r="I8" s="1"/>
      <c r="J8" s="1"/>
      <c r="K8" s="1"/>
      <c r="L8" s="3"/>
      <c r="M8" s="3"/>
      <c r="N8" s="3"/>
      <c r="O8" s="3"/>
      <c r="P8" s="3"/>
    </row>
    <row r="9" spans="2:16" ht="16" thickBot="1" x14ac:dyDescent="0.25">
      <c r="D9" s="3"/>
      <c r="F9" s="242" t="s">
        <v>23</v>
      </c>
      <c r="G9" s="243"/>
      <c r="H9" s="244"/>
      <c r="I9" s="239" t="s">
        <v>16</v>
      </c>
      <c r="J9" s="240"/>
      <c r="K9" s="241"/>
      <c r="L9" s="3"/>
      <c r="M9" s="3"/>
      <c r="N9" s="3"/>
      <c r="O9" s="3"/>
      <c r="P9" s="3"/>
    </row>
    <row r="10" spans="2:16" ht="36.5" customHeight="1" thickBot="1" x14ac:dyDescent="0.25">
      <c r="B10" s="81" t="s">
        <v>5</v>
      </c>
      <c r="C10" s="86" t="s">
        <v>3</v>
      </c>
      <c r="D10" s="154" t="s">
        <v>4</v>
      </c>
      <c r="E10" s="115" t="s">
        <v>25</v>
      </c>
      <c r="F10" s="11" t="s">
        <v>22</v>
      </c>
      <c r="G10" s="14" t="s">
        <v>17</v>
      </c>
      <c r="H10" s="13" t="s">
        <v>18</v>
      </c>
      <c r="I10" s="11" t="s">
        <v>6</v>
      </c>
      <c r="J10" s="11" t="s">
        <v>12</v>
      </c>
      <c r="K10" s="12" t="s">
        <v>14</v>
      </c>
    </row>
    <row r="11" spans="2:16" x14ac:dyDescent="0.2">
      <c r="B11" s="131" t="s">
        <v>43</v>
      </c>
      <c r="C11" s="132" t="s">
        <v>67</v>
      </c>
      <c r="D11" s="132">
        <v>439510</v>
      </c>
      <c r="E11" s="155">
        <v>1</v>
      </c>
      <c r="F11" s="134">
        <v>4.843</v>
      </c>
      <c r="G11" s="35">
        <v>0</v>
      </c>
      <c r="H11" s="107" t="s">
        <v>44</v>
      </c>
      <c r="I11" s="134">
        <v>0</v>
      </c>
      <c r="J11" s="134">
        <v>4.843</v>
      </c>
      <c r="K11" s="138" t="s">
        <v>63</v>
      </c>
      <c r="L11" t="s">
        <v>45</v>
      </c>
    </row>
    <row r="12" spans="2:16" x14ac:dyDescent="0.2">
      <c r="B12" s="156">
        <v>0.75069444444444444</v>
      </c>
      <c r="C12" s="195" t="s">
        <v>67</v>
      </c>
      <c r="D12" s="195">
        <v>439510</v>
      </c>
      <c r="E12" s="196">
        <v>2</v>
      </c>
      <c r="F12" s="34">
        <v>5.1710000000000003</v>
      </c>
      <c r="G12" s="33">
        <v>0</v>
      </c>
      <c r="H12" s="16" t="s">
        <v>19</v>
      </c>
      <c r="I12" s="189">
        <v>0</v>
      </c>
      <c r="J12" s="189">
        <v>5.1710000000000003</v>
      </c>
      <c r="K12" s="190">
        <v>48.353413266292819</v>
      </c>
    </row>
    <row r="13" spans="2:16" x14ac:dyDescent="0.2">
      <c r="B13" s="157">
        <v>0.75555555555555554</v>
      </c>
      <c r="C13" s="4" t="s">
        <v>67</v>
      </c>
      <c r="D13" s="4">
        <v>439522</v>
      </c>
      <c r="E13" s="15">
        <v>3</v>
      </c>
      <c r="F13" s="6">
        <v>4.7460000000000004</v>
      </c>
      <c r="G13" s="35">
        <v>0</v>
      </c>
      <c r="H13" s="18" t="s">
        <v>19</v>
      </c>
      <c r="I13" s="6">
        <v>0</v>
      </c>
      <c r="J13" s="6">
        <v>4.7460000000000004</v>
      </c>
      <c r="K13" s="143">
        <v>65.488938053097343</v>
      </c>
    </row>
    <row r="14" spans="2:16" x14ac:dyDescent="0.2">
      <c r="B14" s="158">
        <v>0.75763888888888886</v>
      </c>
      <c r="C14" s="197" t="s">
        <v>67</v>
      </c>
      <c r="D14" s="197">
        <v>439522</v>
      </c>
      <c r="E14" s="43">
        <v>4</v>
      </c>
      <c r="F14" s="44">
        <v>4.6130000000000004</v>
      </c>
      <c r="G14" s="45">
        <v>0</v>
      </c>
      <c r="H14" s="46" t="s">
        <v>19</v>
      </c>
      <c r="I14" s="191">
        <v>0</v>
      </c>
      <c r="J14" s="191">
        <v>4.6130000000000004</v>
      </c>
      <c r="K14" s="192">
        <v>75</v>
      </c>
    </row>
    <row r="15" spans="2:16" x14ac:dyDescent="0.2">
      <c r="B15" s="157">
        <v>0.7597222222222223</v>
      </c>
      <c r="C15" s="4" t="s">
        <v>68</v>
      </c>
      <c r="D15" s="4">
        <v>439506</v>
      </c>
      <c r="E15" s="15">
        <v>1</v>
      </c>
      <c r="F15" s="6" t="s">
        <v>69</v>
      </c>
      <c r="G15" s="35" t="s">
        <v>69</v>
      </c>
      <c r="H15" s="18" t="s">
        <v>44</v>
      </c>
      <c r="I15" s="6" t="s">
        <v>69</v>
      </c>
      <c r="J15" s="6" t="s">
        <v>69</v>
      </c>
      <c r="K15" s="143" t="s">
        <v>63</v>
      </c>
    </row>
    <row r="16" spans="2:16" x14ac:dyDescent="0.2">
      <c r="B16" s="156">
        <v>0.77083333333333337</v>
      </c>
      <c r="C16" s="195" t="s">
        <v>68</v>
      </c>
      <c r="D16" s="195">
        <v>439506</v>
      </c>
      <c r="E16" s="5">
        <v>2</v>
      </c>
      <c r="F16" s="34" t="s">
        <v>69</v>
      </c>
      <c r="G16" s="36" t="s">
        <v>69</v>
      </c>
      <c r="H16" s="16" t="s">
        <v>44</v>
      </c>
      <c r="I16" s="189" t="s">
        <v>69</v>
      </c>
      <c r="J16" s="189" t="s">
        <v>69</v>
      </c>
      <c r="K16" s="190" t="s">
        <v>63</v>
      </c>
    </row>
    <row r="17" spans="2:11" x14ac:dyDescent="0.2">
      <c r="B17" s="157">
        <v>0.77569444444444446</v>
      </c>
      <c r="C17" s="4" t="s">
        <v>68</v>
      </c>
      <c r="D17" s="4">
        <v>439505</v>
      </c>
      <c r="E17" s="15">
        <v>3</v>
      </c>
      <c r="F17" s="6" t="s">
        <v>69</v>
      </c>
      <c r="G17" s="35" t="s">
        <v>69</v>
      </c>
      <c r="H17" s="18" t="s">
        <v>44</v>
      </c>
      <c r="I17" s="6" t="s">
        <v>69</v>
      </c>
      <c r="J17" s="6" t="s">
        <v>69</v>
      </c>
      <c r="K17" s="143" t="s">
        <v>63</v>
      </c>
    </row>
    <row r="18" spans="2:11" ht="16" thickBot="1" x14ac:dyDescent="0.25">
      <c r="B18" s="159">
        <v>0.77777777777777779</v>
      </c>
      <c r="C18" s="198" t="s">
        <v>68</v>
      </c>
      <c r="D18" s="198">
        <v>439505</v>
      </c>
      <c r="E18" s="160">
        <v>4</v>
      </c>
      <c r="F18" s="161">
        <v>14.676</v>
      </c>
      <c r="G18" s="162">
        <v>0</v>
      </c>
      <c r="H18" s="163" t="s">
        <v>19</v>
      </c>
      <c r="I18" s="193">
        <v>0</v>
      </c>
      <c r="J18" s="193">
        <v>14.676</v>
      </c>
      <c r="K18" s="194">
        <v>3.5</v>
      </c>
    </row>
    <row r="20" spans="2:11" x14ac:dyDescent="0.2">
      <c r="B20" t="s">
        <v>7</v>
      </c>
    </row>
    <row r="21" spans="2:11" x14ac:dyDescent="0.2">
      <c r="B21" t="s">
        <v>20</v>
      </c>
    </row>
  </sheetData>
  <mergeCells count="10">
    <mergeCell ref="B1:C3"/>
    <mergeCell ref="E2:E3"/>
    <mergeCell ref="I9:K9"/>
    <mergeCell ref="F9:H9"/>
    <mergeCell ref="G1:H1"/>
    <mergeCell ref="G2:H3"/>
    <mergeCell ref="J1:K1"/>
    <mergeCell ref="J2:K3"/>
    <mergeCell ref="B5:G5"/>
    <mergeCell ref="B6:G6"/>
  </mergeCells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05D8-7A4C-4AF5-8E33-8E7E7F299C2A}">
  <dimension ref="B1:N19"/>
  <sheetViews>
    <sheetView showGridLines="0" zoomScale="91" zoomScaleNormal="85" zoomScalePageLayoutView="98" workbookViewId="0">
      <selection activeCell="N14" sqref="N14"/>
    </sheetView>
  </sheetViews>
  <sheetFormatPr baseColWidth="10" defaultColWidth="8.83203125" defaultRowHeight="15" x14ac:dyDescent="0.2"/>
  <cols>
    <col min="1" max="1" width="2.5" customWidth="1"/>
    <col min="2" max="2" width="15.1640625" customWidth="1"/>
    <col min="3" max="3" width="12.5" bestFit="1" customWidth="1"/>
    <col min="5" max="16" width="11.5" customWidth="1"/>
    <col min="17" max="17" width="12.5" customWidth="1"/>
  </cols>
  <sheetData>
    <row r="1" spans="2:14" ht="14.5" customHeight="1" x14ac:dyDescent="0.2">
      <c r="B1" s="237" t="s">
        <v>0</v>
      </c>
      <c r="C1" s="237"/>
      <c r="D1" s="9"/>
      <c r="E1" s="17" t="s">
        <v>9</v>
      </c>
      <c r="G1" s="3"/>
      <c r="H1" s="259" t="s">
        <v>1</v>
      </c>
      <c r="I1" s="259"/>
      <c r="K1" s="247" t="s">
        <v>13</v>
      </c>
      <c r="L1" s="248"/>
    </row>
    <row r="2" spans="2:14" ht="15" customHeight="1" x14ac:dyDescent="0.2">
      <c r="B2" s="238"/>
      <c r="C2" s="238"/>
      <c r="D2" s="10"/>
      <c r="E2" s="235">
        <v>45213</v>
      </c>
      <c r="H2" s="262" t="s">
        <v>24</v>
      </c>
      <c r="I2" s="262"/>
      <c r="K2" s="260"/>
      <c r="L2" s="261"/>
    </row>
    <row r="3" spans="2:14" ht="16" thickBot="1" x14ac:dyDescent="0.25">
      <c r="B3" s="238"/>
      <c r="C3" s="238"/>
      <c r="E3" s="235"/>
      <c r="H3" s="262"/>
      <c r="I3" s="262"/>
      <c r="K3" s="251">
        <f>MIN($L$11:$L$16)</f>
        <v>99.009999999999991</v>
      </c>
      <c r="L3" s="252"/>
    </row>
    <row r="5" spans="2:14" ht="18.5" customHeight="1" x14ac:dyDescent="0.2">
      <c r="B5" s="253" t="s">
        <v>38</v>
      </c>
      <c r="C5" s="254"/>
      <c r="D5" s="254"/>
      <c r="E5" s="254"/>
      <c r="F5" s="254"/>
      <c r="G5" s="255"/>
    </row>
    <row r="6" spans="2:14" ht="14.5" customHeight="1" x14ac:dyDescent="0.2">
      <c r="B6" s="256" t="s">
        <v>39</v>
      </c>
      <c r="C6" s="257"/>
      <c r="D6" s="257"/>
      <c r="E6" s="257"/>
      <c r="F6" s="257"/>
      <c r="G6" s="258"/>
    </row>
    <row r="7" spans="2:14" ht="16" x14ac:dyDescent="0.2">
      <c r="B7" s="61" t="s">
        <v>65</v>
      </c>
      <c r="C7" s="72">
        <v>4.5</v>
      </c>
    </row>
    <row r="8" spans="2:14" ht="16" thickBot="1" x14ac:dyDescent="0.25">
      <c r="F8" s="1"/>
      <c r="G8" s="1"/>
      <c r="H8" s="1"/>
      <c r="I8" s="1"/>
      <c r="J8" s="1"/>
      <c r="K8" s="1"/>
      <c r="L8" s="1"/>
      <c r="M8" s="1"/>
    </row>
    <row r="9" spans="2:14" ht="16" thickBot="1" x14ac:dyDescent="0.25">
      <c r="D9" s="3"/>
      <c r="F9" s="242" t="s">
        <v>15</v>
      </c>
      <c r="G9" s="243"/>
      <c r="H9" s="243"/>
      <c r="I9" s="244"/>
      <c r="J9" s="239" t="s">
        <v>16</v>
      </c>
      <c r="K9" s="240"/>
      <c r="L9" s="240"/>
      <c r="M9" s="241"/>
    </row>
    <row r="10" spans="2:14" ht="36.5" customHeight="1" thickBot="1" x14ac:dyDescent="0.25">
      <c r="B10" s="81" t="s">
        <v>5</v>
      </c>
      <c r="C10" s="86" t="s">
        <v>3</v>
      </c>
      <c r="D10" s="154" t="s">
        <v>4</v>
      </c>
      <c r="E10" s="115" t="s">
        <v>25</v>
      </c>
      <c r="F10" s="11" t="s">
        <v>22</v>
      </c>
      <c r="G10" s="14" t="s">
        <v>28</v>
      </c>
      <c r="H10" s="14" t="s">
        <v>27</v>
      </c>
      <c r="I10" s="13" t="s">
        <v>26</v>
      </c>
      <c r="J10" s="14" t="s">
        <v>29</v>
      </c>
      <c r="K10" s="14" t="s">
        <v>30</v>
      </c>
      <c r="L10" s="11" t="s">
        <v>12</v>
      </c>
      <c r="M10" s="12" t="s">
        <v>64</v>
      </c>
    </row>
    <row r="11" spans="2:14" x14ac:dyDescent="0.2">
      <c r="B11" s="131" t="s">
        <v>46</v>
      </c>
      <c r="C11" s="132" t="s">
        <v>66</v>
      </c>
      <c r="D11" s="132">
        <v>439501</v>
      </c>
      <c r="E11" s="133">
        <v>1</v>
      </c>
      <c r="F11" s="134">
        <v>122.34</v>
      </c>
      <c r="G11" s="135">
        <v>2</v>
      </c>
      <c r="H11" s="135">
        <v>3</v>
      </c>
      <c r="I11" s="136" t="s">
        <v>19</v>
      </c>
      <c r="J11" s="137">
        <v>4</v>
      </c>
      <c r="K11" s="134">
        <v>30</v>
      </c>
      <c r="L11" s="134">
        <v>156.34</v>
      </c>
      <c r="M11" s="138">
        <v>4.5</v>
      </c>
      <c r="N11" s="74"/>
    </row>
    <row r="12" spans="2:14" x14ac:dyDescent="0.2">
      <c r="B12" s="139" t="s">
        <v>47</v>
      </c>
      <c r="C12" s="49" t="s">
        <v>68</v>
      </c>
      <c r="D12" s="49">
        <v>439505</v>
      </c>
      <c r="E12" s="43">
        <v>1</v>
      </c>
      <c r="F12" s="49">
        <v>171.85</v>
      </c>
      <c r="G12" s="45">
        <v>0</v>
      </c>
      <c r="H12" s="53">
        <v>0</v>
      </c>
      <c r="I12" s="54" t="s">
        <v>19</v>
      </c>
      <c r="J12" s="199">
        <v>0</v>
      </c>
      <c r="K12" s="191">
        <v>0</v>
      </c>
      <c r="L12" s="191">
        <v>171.85</v>
      </c>
      <c r="M12" s="192">
        <v>4.5</v>
      </c>
      <c r="N12" s="75"/>
    </row>
    <row r="13" spans="2:14" x14ac:dyDescent="0.2">
      <c r="B13" s="141" t="s">
        <v>48</v>
      </c>
      <c r="C13" s="42" t="s">
        <v>66</v>
      </c>
      <c r="D13" s="42">
        <v>439501</v>
      </c>
      <c r="E13" s="48">
        <v>2</v>
      </c>
      <c r="F13" s="49">
        <v>117.24000000000001</v>
      </c>
      <c r="G13" s="50">
        <v>1</v>
      </c>
      <c r="H13" s="50">
        <v>0</v>
      </c>
      <c r="I13" s="51" t="s">
        <v>19</v>
      </c>
      <c r="J13" s="52">
        <v>2</v>
      </c>
      <c r="K13" s="47">
        <v>0</v>
      </c>
      <c r="L13" s="47">
        <v>119.24000000000001</v>
      </c>
      <c r="M13" s="140">
        <v>22.781155652465586</v>
      </c>
      <c r="N13" s="75"/>
    </row>
    <row r="14" spans="2:14" x14ac:dyDescent="0.2">
      <c r="B14" s="142" t="s">
        <v>49</v>
      </c>
      <c r="C14" s="2" t="s">
        <v>67</v>
      </c>
      <c r="D14" s="2">
        <v>439508</v>
      </c>
      <c r="E14" s="5">
        <v>1</v>
      </c>
      <c r="F14" s="2">
        <v>109.64</v>
      </c>
      <c r="G14" s="36">
        <v>0</v>
      </c>
      <c r="H14" s="36">
        <v>0</v>
      </c>
      <c r="I14" s="16" t="s">
        <v>19</v>
      </c>
      <c r="J14" s="200">
        <v>0</v>
      </c>
      <c r="K14" s="189">
        <v>0</v>
      </c>
      <c r="L14" s="189">
        <v>109.64</v>
      </c>
      <c r="M14" s="190">
        <v>66.58541590660343</v>
      </c>
      <c r="N14" s="74"/>
    </row>
    <row r="15" spans="2:14" x14ac:dyDescent="0.2">
      <c r="B15" s="141" t="s">
        <v>50</v>
      </c>
      <c r="C15" s="42" t="s">
        <v>67</v>
      </c>
      <c r="D15" s="49">
        <v>439508</v>
      </c>
      <c r="E15" s="48">
        <v>2</v>
      </c>
      <c r="F15" s="49">
        <v>95.009999999999991</v>
      </c>
      <c r="G15" s="50">
        <v>2</v>
      </c>
      <c r="H15" s="50">
        <v>0</v>
      </c>
      <c r="I15" s="51" t="s">
        <v>19</v>
      </c>
      <c r="J15" s="52">
        <v>4</v>
      </c>
      <c r="K15" s="47">
        <v>0</v>
      </c>
      <c r="L15" s="47">
        <v>99.009999999999991</v>
      </c>
      <c r="M15" s="140">
        <v>125</v>
      </c>
      <c r="N15" s="75"/>
    </row>
    <row r="16" spans="2:14" ht="16" thickBot="1" x14ac:dyDescent="0.25">
      <c r="B16" s="144" t="s">
        <v>51</v>
      </c>
      <c r="C16" s="145" t="s">
        <v>68</v>
      </c>
      <c r="D16" s="145">
        <v>439504</v>
      </c>
      <c r="E16" s="146">
        <v>2</v>
      </c>
      <c r="F16" s="145">
        <v>9999</v>
      </c>
      <c r="G16" s="145">
        <v>1</v>
      </c>
      <c r="H16" s="147">
        <v>0</v>
      </c>
      <c r="I16" s="148" t="s">
        <v>44</v>
      </c>
      <c r="J16" s="201">
        <v>2</v>
      </c>
      <c r="K16" s="202">
        <v>0</v>
      </c>
      <c r="L16" s="202" t="s">
        <v>69</v>
      </c>
      <c r="M16" s="203" t="s">
        <v>63</v>
      </c>
      <c r="N16" s="74"/>
    </row>
    <row r="18" spans="2:2" x14ac:dyDescent="0.2">
      <c r="B18" t="s">
        <v>7</v>
      </c>
    </row>
    <row r="19" spans="2:2" x14ac:dyDescent="0.2">
      <c r="B19" t="s">
        <v>20</v>
      </c>
    </row>
  </sheetData>
  <mergeCells count="10">
    <mergeCell ref="F9:I9"/>
    <mergeCell ref="J9:M9"/>
    <mergeCell ref="B1:C3"/>
    <mergeCell ref="H1:I1"/>
    <mergeCell ref="K1:L2"/>
    <mergeCell ref="E2:E3"/>
    <mergeCell ref="H2:I3"/>
    <mergeCell ref="K3:L3"/>
    <mergeCell ref="B5:G5"/>
    <mergeCell ref="B6:G6"/>
  </mergeCells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D698-4C95-4083-A76A-7F8B53A95A87}">
  <dimension ref="B1:Q23"/>
  <sheetViews>
    <sheetView showGridLines="0" zoomScale="85" zoomScaleNormal="85" zoomScalePageLayoutView="98" workbookViewId="0">
      <selection activeCell="P13" sqref="P13"/>
    </sheetView>
  </sheetViews>
  <sheetFormatPr baseColWidth="10" defaultColWidth="8.83203125" defaultRowHeight="15" x14ac:dyDescent="0.2"/>
  <cols>
    <col min="1" max="1" width="2.1640625" customWidth="1"/>
    <col min="2" max="2" width="10.83203125" customWidth="1"/>
    <col min="3" max="3" width="12.5" bestFit="1" customWidth="1"/>
    <col min="5" max="16" width="11.5" customWidth="1"/>
    <col min="17" max="17" width="12.5" customWidth="1"/>
  </cols>
  <sheetData>
    <row r="1" spans="2:17" ht="14.5" customHeight="1" x14ac:dyDescent="0.2">
      <c r="B1" s="237" t="s">
        <v>0</v>
      </c>
      <c r="C1" s="237"/>
      <c r="D1" s="9"/>
      <c r="E1" s="17" t="s">
        <v>9</v>
      </c>
      <c r="H1" s="269" t="s">
        <v>1</v>
      </c>
      <c r="I1" s="269"/>
      <c r="K1" s="247" t="s">
        <v>73</v>
      </c>
      <c r="L1" s="248"/>
    </row>
    <row r="2" spans="2:17" ht="15" customHeight="1" x14ac:dyDescent="0.2">
      <c r="B2" s="238"/>
      <c r="C2" s="238"/>
      <c r="D2" s="10"/>
      <c r="E2" s="235">
        <v>45213</v>
      </c>
      <c r="H2" s="270" t="s">
        <v>2</v>
      </c>
      <c r="I2" s="270"/>
      <c r="K2" s="260"/>
      <c r="L2" s="261"/>
    </row>
    <row r="3" spans="2:17" ht="16" thickBot="1" x14ac:dyDescent="0.25">
      <c r="B3" s="238"/>
      <c r="C3" s="238"/>
      <c r="E3" s="235"/>
      <c r="H3" s="270"/>
      <c r="I3" s="270"/>
      <c r="K3" s="251">
        <f>MIN($O$11:$O$18)</f>
        <v>5.4924999999999997</v>
      </c>
      <c r="L3" s="252"/>
    </row>
    <row r="5" spans="2:17" ht="18.5" customHeight="1" x14ac:dyDescent="0.2">
      <c r="B5" s="272" t="s">
        <v>38</v>
      </c>
      <c r="C5" s="272"/>
      <c r="D5" s="272"/>
      <c r="E5" s="272"/>
      <c r="F5" s="272"/>
      <c r="G5" s="272"/>
    </row>
    <row r="6" spans="2:17" ht="14.5" customHeight="1" x14ac:dyDescent="0.2">
      <c r="B6" s="271" t="s">
        <v>39</v>
      </c>
      <c r="C6" s="271"/>
      <c r="D6" s="271"/>
      <c r="E6" s="271"/>
      <c r="F6" s="271"/>
      <c r="G6" s="271"/>
    </row>
    <row r="7" spans="2:17" x14ac:dyDescent="0.2">
      <c r="B7" s="62" t="s">
        <v>65</v>
      </c>
      <c r="C7" s="71">
        <v>3.5</v>
      </c>
    </row>
    <row r="8" spans="2:17" ht="16" thickBo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7" ht="16" thickBot="1" x14ac:dyDescent="0.25">
      <c r="D9" s="3"/>
      <c r="F9" s="263" t="s">
        <v>15</v>
      </c>
      <c r="G9" s="264"/>
      <c r="H9" s="264"/>
      <c r="I9" s="264"/>
      <c r="J9" s="264"/>
      <c r="K9" s="265"/>
      <c r="L9" s="266" t="s">
        <v>16</v>
      </c>
      <c r="M9" s="267"/>
      <c r="N9" s="267"/>
      <c r="O9" s="267"/>
      <c r="P9" s="268"/>
    </row>
    <row r="10" spans="2:17" ht="36.5" customHeight="1" thickBot="1" x14ac:dyDescent="0.25">
      <c r="B10" s="81" t="s">
        <v>5</v>
      </c>
      <c r="C10" s="86" t="s">
        <v>3</v>
      </c>
      <c r="D10" s="154" t="s">
        <v>4</v>
      </c>
      <c r="E10" s="115" t="s">
        <v>25</v>
      </c>
      <c r="F10" s="112" t="s">
        <v>52</v>
      </c>
      <c r="G10" s="112" t="s">
        <v>53</v>
      </c>
      <c r="H10" s="112" t="s">
        <v>54</v>
      </c>
      <c r="I10" s="112" t="s">
        <v>55</v>
      </c>
      <c r="J10" s="113" t="s">
        <v>17</v>
      </c>
      <c r="K10" s="114" t="s">
        <v>18</v>
      </c>
      <c r="L10" s="112" t="s">
        <v>10</v>
      </c>
      <c r="M10" s="112" t="s">
        <v>11</v>
      </c>
      <c r="N10" s="112" t="s">
        <v>6</v>
      </c>
      <c r="O10" s="112" t="s">
        <v>12</v>
      </c>
      <c r="P10" s="115" t="s">
        <v>64</v>
      </c>
    </row>
    <row r="11" spans="2:17" x14ac:dyDescent="0.2">
      <c r="B11" s="214" t="s">
        <v>57</v>
      </c>
      <c r="C11" s="215" t="s">
        <v>66</v>
      </c>
      <c r="D11" s="215">
        <v>439502</v>
      </c>
      <c r="E11" s="216">
        <v>1</v>
      </c>
      <c r="F11" s="217">
        <v>7.7549999999999999</v>
      </c>
      <c r="G11" s="217">
        <v>8.0440000000000005</v>
      </c>
      <c r="H11" s="217">
        <v>6.49</v>
      </c>
      <c r="I11" s="217">
        <v>6.2359999999999998</v>
      </c>
      <c r="J11" s="218">
        <v>0</v>
      </c>
      <c r="K11" s="219" t="s">
        <v>19</v>
      </c>
      <c r="L11" s="220">
        <v>8.0440000000000005</v>
      </c>
      <c r="M11" s="217">
        <v>6.2359999999999998</v>
      </c>
      <c r="N11" s="217">
        <v>0</v>
      </c>
      <c r="O11" s="217">
        <v>7.1400000000000006</v>
      </c>
      <c r="P11" s="221">
        <v>3.5</v>
      </c>
      <c r="Q11" s="74"/>
    </row>
    <row r="12" spans="2:17" x14ac:dyDescent="0.2">
      <c r="B12" s="117" t="s">
        <v>58</v>
      </c>
      <c r="C12" s="56" t="s">
        <v>66</v>
      </c>
      <c r="D12" s="56">
        <v>439502</v>
      </c>
      <c r="E12" s="57">
        <v>2</v>
      </c>
      <c r="F12" s="58">
        <v>6.9580000000000002</v>
      </c>
      <c r="G12" s="58">
        <v>6.2460000000000004</v>
      </c>
      <c r="H12" s="58">
        <v>6.1639999999999997</v>
      </c>
      <c r="I12" s="58">
        <v>6.1559999999999997</v>
      </c>
      <c r="J12" s="55">
        <v>0</v>
      </c>
      <c r="K12" s="59" t="s">
        <v>19</v>
      </c>
      <c r="L12" s="60">
        <v>6.2460000000000004</v>
      </c>
      <c r="M12" s="58">
        <v>6.1559999999999997</v>
      </c>
      <c r="N12" s="58">
        <v>0</v>
      </c>
      <c r="O12" s="58">
        <v>6.2010000000000005</v>
      </c>
      <c r="P12" s="118">
        <v>32.207815938969368</v>
      </c>
      <c r="Q12" s="75"/>
    </row>
    <row r="13" spans="2:17" x14ac:dyDescent="0.2">
      <c r="B13" s="214" t="s">
        <v>56</v>
      </c>
      <c r="C13" s="215" t="s">
        <v>67</v>
      </c>
      <c r="D13" s="215">
        <v>439510</v>
      </c>
      <c r="E13" s="216">
        <v>1</v>
      </c>
      <c r="F13" s="217">
        <v>6.7969999999999997</v>
      </c>
      <c r="G13" s="217">
        <v>5.8959999999999999</v>
      </c>
      <c r="H13" s="217">
        <v>5.8769999999999998</v>
      </c>
      <c r="I13" s="217">
        <v>5.7080000000000002</v>
      </c>
      <c r="J13" s="218">
        <v>1</v>
      </c>
      <c r="K13" s="219" t="s">
        <v>19</v>
      </c>
      <c r="L13" s="220">
        <v>5.8959999999999999</v>
      </c>
      <c r="M13" s="217">
        <v>5.7080000000000002</v>
      </c>
      <c r="N13" s="217">
        <v>0.2</v>
      </c>
      <c r="O13" s="217">
        <v>6.0019999999999998</v>
      </c>
      <c r="P13" s="221">
        <v>42.711651520145629</v>
      </c>
      <c r="Q13" s="74"/>
    </row>
    <row r="14" spans="2:17" x14ac:dyDescent="0.2">
      <c r="B14" s="119" t="s">
        <v>56</v>
      </c>
      <c r="C14" s="56" t="s">
        <v>67</v>
      </c>
      <c r="D14" s="56">
        <v>439510</v>
      </c>
      <c r="E14" s="57">
        <v>2</v>
      </c>
      <c r="F14" s="58">
        <v>5.7640000000000002</v>
      </c>
      <c r="G14" s="58">
        <v>5.4589999999999996</v>
      </c>
      <c r="H14" s="58">
        <v>5.7619999999999996</v>
      </c>
      <c r="I14" s="58">
        <v>5.5259999999999998</v>
      </c>
      <c r="J14" s="55">
        <v>0</v>
      </c>
      <c r="K14" s="59" t="s">
        <v>19</v>
      </c>
      <c r="L14" s="60">
        <v>5.4589999999999996</v>
      </c>
      <c r="M14" s="58">
        <v>5.5259999999999998</v>
      </c>
      <c r="N14" s="58">
        <v>0</v>
      </c>
      <c r="O14" s="58">
        <v>5.4924999999999997</v>
      </c>
      <c r="P14" s="118">
        <v>75</v>
      </c>
      <c r="Q14" s="75"/>
    </row>
    <row r="15" spans="2:17" x14ac:dyDescent="0.2">
      <c r="B15" s="214" t="s">
        <v>59</v>
      </c>
      <c r="C15" s="215" t="s">
        <v>67</v>
      </c>
      <c r="D15" s="215">
        <v>439522</v>
      </c>
      <c r="E15" s="216">
        <v>3</v>
      </c>
      <c r="F15" s="217">
        <v>7.1890000000000001</v>
      </c>
      <c r="G15" s="217">
        <v>6.0529999999999999</v>
      </c>
      <c r="H15" s="217">
        <v>7.0439999999999996</v>
      </c>
      <c r="I15" s="217">
        <v>6.0910000000000002</v>
      </c>
      <c r="J15" s="218">
        <v>0</v>
      </c>
      <c r="K15" s="219" t="s">
        <v>19</v>
      </c>
      <c r="L15" s="220">
        <v>6.0529999999999999</v>
      </c>
      <c r="M15" s="217">
        <v>6.0910000000000002</v>
      </c>
      <c r="N15" s="217">
        <v>0</v>
      </c>
      <c r="O15" s="217">
        <v>6.0720000000000001</v>
      </c>
      <c r="P15" s="221">
        <v>38.8989098950344</v>
      </c>
      <c r="Q15" s="74"/>
    </row>
    <row r="16" spans="2:17" x14ac:dyDescent="0.2">
      <c r="B16" s="120" t="s">
        <v>60</v>
      </c>
      <c r="C16" s="37" t="s">
        <v>67</v>
      </c>
      <c r="D16" s="37">
        <v>439522</v>
      </c>
      <c r="E16" s="38">
        <v>4</v>
      </c>
      <c r="F16" s="8">
        <v>6.181</v>
      </c>
      <c r="G16" s="8">
        <v>5.5449999999999999</v>
      </c>
      <c r="H16" s="8">
        <v>6.0389999999999997</v>
      </c>
      <c r="I16" s="8">
        <v>5.7930000000000001</v>
      </c>
      <c r="J16" s="39">
        <v>0</v>
      </c>
      <c r="K16" s="40" t="s">
        <v>44</v>
      </c>
      <c r="L16" s="7">
        <v>5.5449999999999999</v>
      </c>
      <c r="M16" s="8">
        <v>5.7930000000000001</v>
      </c>
      <c r="N16" s="8">
        <v>0</v>
      </c>
      <c r="O16" s="8">
        <v>5.6690000000000005</v>
      </c>
      <c r="P16" s="116" t="s">
        <v>63</v>
      </c>
      <c r="Q16" s="74"/>
    </row>
    <row r="17" spans="2:17" x14ac:dyDescent="0.2">
      <c r="B17" s="214" t="s">
        <v>61</v>
      </c>
      <c r="C17" s="215" t="s">
        <v>68</v>
      </c>
      <c r="D17" s="215">
        <v>439506</v>
      </c>
      <c r="E17" s="216">
        <v>1</v>
      </c>
      <c r="F17" s="217">
        <v>6.6920000000000002</v>
      </c>
      <c r="G17" s="217">
        <v>6.1180000000000003</v>
      </c>
      <c r="H17" s="217">
        <v>6.2169999999999996</v>
      </c>
      <c r="I17" s="217">
        <v>5.9580000000000002</v>
      </c>
      <c r="J17" s="218">
        <v>0</v>
      </c>
      <c r="K17" s="219" t="s">
        <v>19</v>
      </c>
      <c r="L17" s="220">
        <v>6.1180000000000003</v>
      </c>
      <c r="M17" s="217">
        <v>5.9580000000000002</v>
      </c>
      <c r="N17" s="217">
        <v>0</v>
      </c>
      <c r="O17" s="217">
        <v>6.0380000000000003</v>
      </c>
      <c r="P17" s="221">
        <v>40.734251836424228</v>
      </c>
      <c r="Q17" s="74"/>
    </row>
    <row r="18" spans="2:17" ht="16" thickBot="1" x14ac:dyDescent="0.25">
      <c r="B18" s="121" t="s">
        <v>62</v>
      </c>
      <c r="C18" s="122" t="s">
        <v>68</v>
      </c>
      <c r="D18" s="122">
        <v>439506</v>
      </c>
      <c r="E18" s="123">
        <v>2</v>
      </c>
      <c r="F18" s="124">
        <v>6.1980000000000004</v>
      </c>
      <c r="G18" s="124">
        <v>5.7779999999999996</v>
      </c>
      <c r="H18" s="124">
        <v>5.5270000000000001</v>
      </c>
      <c r="I18" s="124">
        <v>5.6639999999999997</v>
      </c>
      <c r="J18" s="125">
        <v>0</v>
      </c>
      <c r="K18" s="126" t="s">
        <v>19</v>
      </c>
      <c r="L18" s="127">
        <v>5.7779999999999996</v>
      </c>
      <c r="M18" s="124">
        <v>5.6639999999999997</v>
      </c>
      <c r="N18" s="124">
        <v>0</v>
      </c>
      <c r="O18" s="124">
        <v>5.7210000000000001</v>
      </c>
      <c r="P18" s="128">
        <v>59.451552295027746</v>
      </c>
      <c r="Q18" s="75"/>
    </row>
    <row r="20" spans="2:17" x14ac:dyDescent="0.2">
      <c r="B20" t="s">
        <v>7</v>
      </c>
    </row>
    <row r="21" spans="2:17" x14ac:dyDescent="0.2">
      <c r="B21" t="s">
        <v>20</v>
      </c>
    </row>
    <row r="23" spans="2:17" x14ac:dyDescent="0.2">
      <c r="B23" s="25"/>
    </row>
  </sheetData>
  <mergeCells count="10">
    <mergeCell ref="B1:C3"/>
    <mergeCell ref="E2:E3"/>
    <mergeCell ref="K1:L2"/>
    <mergeCell ref="K3:L3"/>
    <mergeCell ref="F9:K9"/>
    <mergeCell ref="L9:P9"/>
    <mergeCell ref="H1:I1"/>
    <mergeCell ref="H2:I3"/>
    <mergeCell ref="B6:G6"/>
    <mergeCell ref="B5:G5"/>
  </mergeCells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07004-0AA8-4358-AD17-5D273027D537}">
  <dimension ref="B1:AF15"/>
  <sheetViews>
    <sheetView showGridLines="0" zoomScale="82" zoomScaleNormal="85" zoomScalePageLayoutView="98" workbookViewId="0">
      <selection activeCell="I6" sqref="I6"/>
    </sheetView>
  </sheetViews>
  <sheetFormatPr baseColWidth="10" defaultColWidth="8.83203125" defaultRowHeight="15" x14ac:dyDescent="0.2"/>
  <cols>
    <col min="1" max="1" width="2.6640625" customWidth="1"/>
    <col min="2" max="2" width="14.5" customWidth="1"/>
    <col min="3" max="3" width="12.5" bestFit="1" customWidth="1"/>
    <col min="4" max="4" width="19.83203125" customWidth="1"/>
    <col min="5" max="5" width="20.6640625" customWidth="1"/>
    <col min="6" max="6" width="27.5" customWidth="1"/>
    <col min="7" max="7" width="26.6640625" customWidth="1"/>
    <col min="8" max="8" width="11" customWidth="1"/>
    <col min="9" max="9" width="13.5" customWidth="1"/>
    <col min="10" max="10" width="15.5" customWidth="1"/>
    <col min="11" max="11" width="13.6640625" customWidth="1"/>
    <col min="12" max="20" width="7.33203125" customWidth="1"/>
    <col min="21" max="21" width="6.83203125" bestFit="1" customWidth="1"/>
    <col min="22" max="36" width="7.33203125" customWidth="1"/>
  </cols>
  <sheetData>
    <row r="1" spans="2:32" ht="14.5" customHeight="1" thickBot="1" x14ac:dyDescent="0.25">
      <c r="B1" s="237" t="s">
        <v>0</v>
      </c>
      <c r="C1" s="237"/>
      <c r="D1" s="26"/>
      <c r="E1" s="9"/>
      <c r="F1" s="17" t="s">
        <v>9</v>
      </c>
      <c r="H1" s="3"/>
      <c r="I1" s="273" t="s">
        <v>1</v>
      </c>
      <c r="J1" s="273"/>
      <c r="L1" s="274" t="s">
        <v>73</v>
      </c>
      <c r="M1" s="274"/>
      <c r="N1" s="274"/>
    </row>
    <row r="2" spans="2:32" ht="15" customHeight="1" thickBot="1" x14ac:dyDescent="0.25">
      <c r="B2" s="238"/>
      <c r="C2" s="238"/>
      <c r="D2" s="27"/>
      <c r="E2" s="10"/>
      <c r="F2" s="235">
        <v>45213</v>
      </c>
      <c r="I2" s="275" t="s">
        <v>33</v>
      </c>
      <c r="J2" s="275"/>
      <c r="L2" s="274"/>
      <c r="M2" s="274"/>
      <c r="N2" s="274"/>
    </row>
    <row r="3" spans="2:32" ht="20" thickBot="1" x14ac:dyDescent="0.25">
      <c r="B3" s="238"/>
      <c r="C3" s="238"/>
      <c r="D3" s="27"/>
      <c r="F3" s="235"/>
      <c r="I3" s="275"/>
      <c r="J3" s="275"/>
      <c r="L3" s="276">
        <f>MIN($K$13:$K$15)</f>
        <v>2492.85</v>
      </c>
      <c r="M3" s="276"/>
      <c r="N3" s="276"/>
    </row>
    <row r="5" spans="2:32" ht="18.5" customHeight="1" x14ac:dyDescent="0.2">
      <c r="B5" s="253" t="s">
        <v>38</v>
      </c>
      <c r="C5" s="254"/>
      <c r="D5" s="254"/>
      <c r="E5" s="254"/>
      <c r="F5" s="254"/>
      <c r="G5" s="255"/>
    </row>
    <row r="6" spans="2:32" ht="14.5" customHeight="1" x14ac:dyDescent="0.2">
      <c r="B6" s="256" t="s">
        <v>40</v>
      </c>
      <c r="C6" s="257"/>
      <c r="D6" s="257"/>
      <c r="E6" s="257"/>
      <c r="F6" s="257"/>
      <c r="G6" s="258"/>
    </row>
    <row r="7" spans="2:32" ht="19" x14ac:dyDescent="0.2">
      <c r="B7" s="256" t="s">
        <v>42</v>
      </c>
      <c r="C7" s="257"/>
      <c r="D7" s="257"/>
      <c r="E7" s="257"/>
      <c r="F7" s="257"/>
      <c r="G7" s="258"/>
    </row>
    <row r="8" spans="2:32" ht="19" x14ac:dyDescent="0.2">
      <c r="B8" s="256" t="s">
        <v>41</v>
      </c>
      <c r="C8" s="257"/>
      <c r="D8" s="257"/>
      <c r="E8" s="257"/>
      <c r="F8" s="257"/>
      <c r="G8" s="258"/>
    </row>
    <row r="9" spans="2:32" ht="19" x14ac:dyDescent="0.2">
      <c r="B9" s="62" t="s">
        <v>65</v>
      </c>
      <c r="C9" s="71">
        <v>25</v>
      </c>
      <c r="D9" s="70"/>
      <c r="E9" s="70"/>
      <c r="F9" s="70"/>
      <c r="G9" s="70"/>
    </row>
    <row r="10" spans="2:32" ht="16" thickBot="1" x14ac:dyDescent="0.25">
      <c r="G10" s="1"/>
      <c r="H10" s="1"/>
      <c r="I10" s="1"/>
      <c r="J10" s="1"/>
      <c r="K10" s="1"/>
      <c r="L10" s="1"/>
      <c r="AE10" s="25"/>
      <c r="AF10" s="41"/>
    </row>
    <row r="11" spans="2:32" ht="16" thickBot="1" x14ac:dyDescent="0.25">
      <c r="D11" s="76" t="s">
        <v>35</v>
      </c>
      <c r="E11" s="279" t="s">
        <v>37</v>
      </c>
      <c r="F11" s="241"/>
      <c r="G11" s="76" t="s">
        <v>36</v>
      </c>
      <c r="H11" s="243" t="s">
        <v>6</v>
      </c>
      <c r="I11" s="244"/>
      <c r="J11" s="277" t="s">
        <v>70</v>
      </c>
      <c r="K11" s="277" t="s">
        <v>71</v>
      </c>
      <c r="L11" s="277" t="s">
        <v>64</v>
      </c>
    </row>
    <row r="12" spans="2:32" ht="45.5" customHeight="1" thickBot="1" x14ac:dyDescent="0.25">
      <c r="B12" s="149" t="s">
        <v>5</v>
      </c>
      <c r="C12" s="152" t="s">
        <v>3</v>
      </c>
      <c r="D12" s="21" t="s">
        <v>32</v>
      </c>
      <c r="E12" s="19" t="s">
        <v>31</v>
      </c>
      <c r="F12" s="20" t="s">
        <v>72</v>
      </c>
      <c r="G12" s="24" t="s">
        <v>31</v>
      </c>
      <c r="H12" s="22" t="s">
        <v>17</v>
      </c>
      <c r="I12" s="23" t="s">
        <v>34</v>
      </c>
      <c r="J12" s="278"/>
      <c r="K12" s="278"/>
      <c r="L12" s="278"/>
    </row>
    <row r="13" spans="2:32" x14ac:dyDescent="0.2">
      <c r="B13" s="204">
        <v>0.67013888888888884</v>
      </c>
      <c r="C13" s="205" t="s">
        <v>66</v>
      </c>
      <c r="D13" s="206">
        <v>439501</v>
      </c>
      <c r="E13" s="207">
        <v>439502</v>
      </c>
      <c r="F13" s="208">
        <v>0</v>
      </c>
      <c r="G13" s="207">
        <v>439502</v>
      </c>
      <c r="H13" s="209">
        <v>6</v>
      </c>
      <c r="I13" s="210">
        <v>0</v>
      </c>
      <c r="J13" s="211">
        <v>2631.91</v>
      </c>
      <c r="K13" s="212">
        <v>2643.91</v>
      </c>
      <c r="L13" s="213">
        <v>256.38643520766971</v>
      </c>
    </row>
    <row r="14" spans="2:32" x14ac:dyDescent="0.2">
      <c r="B14" s="150">
        <v>0.71527777777777779</v>
      </c>
      <c r="C14" s="153" t="s">
        <v>68</v>
      </c>
      <c r="D14" s="31">
        <v>439504</v>
      </c>
      <c r="E14" s="32">
        <v>439507</v>
      </c>
      <c r="F14" s="29">
        <v>0</v>
      </c>
      <c r="G14" s="32">
        <v>439507</v>
      </c>
      <c r="H14" s="30" t="s">
        <v>69</v>
      </c>
      <c r="I14" s="28" t="s">
        <v>69</v>
      </c>
      <c r="J14" s="28" t="s">
        <v>63</v>
      </c>
      <c r="K14" s="129" t="s">
        <v>63</v>
      </c>
      <c r="L14" s="222">
        <v>3</v>
      </c>
    </row>
    <row r="15" spans="2:32" ht="16" thickBot="1" x14ac:dyDescent="0.25">
      <c r="B15" s="151" t="s">
        <v>8</v>
      </c>
      <c r="C15" s="63" t="s">
        <v>67</v>
      </c>
      <c r="D15" s="64">
        <v>439508</v>
      </c>
      <c r="E15" s="66">
        <v>439509</v>
      </c>
      <c r="F15" s="67">
        <v>0</v>
      </c>
      <c r="G15" s="66">
        <v>439509</v>
      </c>
      <c r="H15" s="65">
        <v>7</v>
      </c>
      <c r="I15" s="68">
        <v>0</v>
      </c>
      <c r="J15" s="69">
        <v>2478.85</v>
      </c>
      <c r="K15" s="130">
        <v>2492.85</v>
      </c>
      <c r="L15" s="168">
        <v>324.99999999999994</v>
      </c>
    </row>
  </sheetData>
  <mergeCells count="15">
    <mergeCell ref="K11:K12"/>
    <mergeCell ref="L11:L12"/>
    <mergeCell ref="E11:F11"/>
    <mergeCell ref="H11:I11"/>
    <mergeCell ref="B5:G5"/>
    <mergeCell ref="B6:G6"/>
    <mergeCell ref="B7:G7"/>
    <mergeCell ref="B8:G8"/>
    <mergeCell ref="J11:J12"/>
    <mergeCell ref="B1:C3"/>
    <mergeCell ref="I1:J1"/>
    <mergeCell ref="L1:N2"/>
    <mergeCell ref="F2:F3"/>
    <mergeCell ref="I2:J3"/>
    <mergeCell ref="L3:N3"/>
  </mergeCells>
  <pageMargins left="0.7" right="0.7" top="0.75" bottom="0.75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84AC6-0D06-4E22-82B8-ACA383A946BE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Overall</vt:lpstr>
      <vt:lpstr>BP</vt:lpstr>
      <vt:lpstr>Cost</vt:lpstr>
      <vt:lpstr>Design</vt:lpstr>
      <vt:lpstr>Acceleration</vt:lpstr>
      <vt:lpstr>AutoX</vt:lpstr>
      <vt:lpstr>SkidPad</vt:lpstr>
      <vt:lpstr>Endurance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Enguerrand Rehm</dc:creator>
  <cp:lastModifiedBy>Microsoft Office User</cp:lastModifiedBy>
  <dcterms:created xsi:type="dcterms:W3CDTF">2015-06-05T18:17:20Z</dcterms:created>
  <dcterms:modified xsi:type="dcterms:W3CDTF">2023-10-20T15:37:46Z</dcterms:modified>
</cp:coreProperties>
</file>